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henrietawinklhofer/Tresorit/proCURE/Downloads für Website/DE/Hilfsmittel &amp; Materialien für Gemeinden /Toolbox/final/"/>
    </mc:Choice>
  </mc:AlternateContent>
  <xr:revisionPtr revIDLastSave="0" documentId="13_ncr:1_{BEADD2C5-A8B2-A44A-B880-97724ECEC6E7}" xr6:coauthVersionLast="47" xr6:coauthVersionMax="47" xr10:uidLastSave="{00000000-0000-0000-0000-000000000000}"/>
  <bookViews>
    <workbookView xWindow="0" yWindow="760" windowWidth="29400" windowHeight="17120" activeTab="2" xr2:uid="{00000000-000D-0000-FFFF-FFFF00000000}"/>
  </bookViews>
  <sheets>
    <sheet name="Bewertung von Angeboten" sheetId="1" r:id="rId1"/>
    <sheet name="Beispielrechnungen" sheetId="2" r:id="rId2"/>
    <sheet name="Beispiel Lebenszykluskosten Tra" sheetId="3" r:id="rId3"/>
    <sheet name="Erläuterung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sQdKIXpjodpan11ZaMKccH/xvsp758aJTvshBfUjArw="/>
    </ext>
  </extLst>
</workbook>
</file>

<file path=xl/calcChain.xml><?xml version="1.0" encoding="utf-8"?>
<calcChain xmlns="http://schemas.openxmlformats.org/spreadsheetml/2006/main">
  <c r="D15" i="1" l="1"/>
  <c r="L22" i="1"/>
  <c r="O22" i="1" s="1"/>
  <c r="K22" i="1"/>
  <c r="N22" i="1" s="1"/>
  <c r="J22" i="1"/>
  <c r="M22" i="1" s="1"/>
  <c r="K21" i="1"/>
  <c r="N21" i="1" s="1"/>
  <c r="L21" i="1"/>
  <c r="O21" i="1" s="1"/>
  <c r="J21" i="1"/>
  <c r="M21" i="1" s="1"/>
  <c r="H13" i="1"/>
  <c r="K13" i="1" s="1"/>
  <c r="J14" i="1"/>
  <c r="M14" i="1" s="1"/>
  <c r="I14" i="1"/>
  <c r="L14" i="1" s="1"/>
  <c r="H14" i="1"/>
  <c r="K14" i="1" s="1"/>
  <c r="J13" i="1"/>
  <c r="M13" i="1" s="1"/>
  <c r="I13" i="1"/>
  <c r="L13" i="1" s="1"/>
  <c r="I12" i="1"/>
  <c r="L12" i="1" s="1"/>
  <c r="J12" i="1"/>
  <c r="M12" i="1" s="1"/>
  <c r="H12" i="1"/>
  <c r="K12" i="1" s="1"/>
  <c r="I21" i="3"/>
  <c r="J13" i="2"/>
  <c r="M13" i="2" s="1"/>
  <c r="I13" i="2"/>
  <c r="L13" i="2" s="1"/>
  <c r="H13" i="2"/>
  <c r="K13" i="2" s="1"/>
  <c r="J12" i="2"/>
  <c r="M12" i="2" s="1"/>
  <c r="I12" i="2"/>
  <c r="L12" i="2" s="1"/>
  <c r="H12" i="2"/>
  <c r="K12" i="2" s="1"/>
  <c r="J21" i="2"/>
  <c r="M21" i="2" s="1"/>
  <c r="I21" i="2"/>
  <c r="L21" i="2" s="1"/>
  <c r="H21" i="2"/>
  <c r="K21" i="2" s="1"/>
  <c r="H11" i="1"/>
  <c r="K11" i="1" s="1"/>
  <c r="J11" i="1"/>
  <c r="M11" i="1" s="1"/>
  <c r="I11" i="1"/>
  <c r="L11" i="1" s="1"/>
  <c r="F31" i="3"/>
  <c r="O29" i="3"/>
  <c r="L29" i="3"/>
  <c r="K29" i="3"/>
  <c r="N29" i="3" s="1"/>
  <c r="J29" i="3"/>
  <c r="M29" i="3" s="1"/>
  <c r="I23" i="3"/>
  <c r="G13" i="3" s="1"/>
  <c r="I22" i="3"/>
  <c r="F13" i="3" s="1"/>
  <c r="I13" i="3" s="1"/>
  <c r="L13" i="3" s="1"/>
  <c r="E13" i="3"/>
  <c r="H13" i="3" s="1"/>
  <c r="K13" i="3" s="1"/>
  <c r="D14" i="3"/>
  <c r="M12" i="3"/>
  <c r="L12" i="3"/>
  <c r="K12" i="3"/>
  <c r="J12" i="3"/>
  <c r="I12" i="3"/>
  <c r="H12" i="3"/>
  <c r="D23" i="2"/>
  <c r="J22" i="2"/>
  <c r="M22" i="2" s="1"/>
  <c r="I22" i="2"/>
  <c r="L22" i="2" s="1"/>
  <c r="H22" i="2"/>
  <c r="K22" i="2" s="1"/>
  <c r="K20" i="2"/>
  <c r="J20" i="2"/>
  <c r="M20" i="2" s="1"/>
  <c r="I20" i="2"/>
  <c r="L20" i="2" s="1"/>
  <c r="H20" i="2"/>
  <c r="D14" i="2"/>
  <c r="J11" i="2"/>
  <c r="M11" i="2" s="1"/>
  <c r="I11" i="2"/>
  <c r="L11" i="2" s="1"/>
  <c r="H11" i="2"/>
  <c r="K11" i="2" s="1"/>
  <c r="F23" i="1"/>
  <c r="M14" i="2" l="1"/>
  <c r="L14" i="2"/>
  <c r="K14" i="2"/>
  <c r="M23" i="2"/>
  <c r="L23" i="2"/>
  <c r="K23" i="2"/>
  <c r="M23" i="1"/>
  <c r="L15" i="1"/>
  <c r="N23" i="1"/>
  <c r="O23" i="1"/>
  <c r="K15" i="1"/>
  <c r="J13" i="3"/>
  <c r="M13" i="3" s="1"/>
  <c r="M15" i="1"/>
  <c r="K14" i="3"/>
  <c r="N31" i="3"/>
  <c r="L14" i="3"/>
  <c r="M14" i="3"/>
  <c r="G30" i="3"/>
  <c r="J30" i="3" s="1"/>
  <c r="M30" i="3" s="1"/>
  <c r="M31" i="3" s="1"/>
  <c r="H30" i="3"/>
  <c r="K30" i="3" s="1"/>
  <c r="N30" i="3" s="1"/>
  <c r="I30" i="3"/>
  <c r="L30" i="3" s="1"/>
  <c r="O30" i="3" s="1"/>
  <c r="O31" i="3" s="1"/>
</calcChain>
</file>

<file path=xl/sharedStrings.xml><?xml version="1.0" encoding="utf-8"?>
<sst xmlns="http://schemas.openxmlformats.org/spreadsheetml/2006/main" count="214" uniqueCount="96">
  <si>
    <t>Methoden zur Angebotsbewertung im Zuge der Vergabe</t>
  </si>
  <si>
    <t>Tender number xxx for product group xxx</t>
  </si>
  <si>
    <t>Zuschlagskriterien</t>
  </si>
  <si>
    <t>Bewertungsformel</t>
  </si>
  <si>
    <t>Gewichtung</t>
  </si>
  <si>
    <t>Angebotswerte</t>
  </si>
  <si>
    <t>Bewertungspunktzahl</t>
  </si>
  <si>
    <t>Ergebnis (gewichtete Bewertung)</t>
  </si>
  <si>
    <t>Angebot 1</t>
  </si>
  <si>
    <t>Angebot 2</t>
  </si>
  <si>
    <t>Angebot 3</t>
  </si>
  <si>
    <t>Preis</t>
  </si>
  <si>
    <t>Wert des günstigsten Angebots x 100 / Wert des zu bewertenden Angebots</t>
  </si>
  <si>
    <t>Zuschlagskriterium 1</t>
  </si>
  <si>
    <t>Schulnoten-Verfahren</t>
  </si>
  <si>
    <t>gut</t>
  </si>
  <si>
    <t>Zuschlagskriterium 2</t>
  </si>
  <si>
    <t>Wert des zu bewertenden Angebots x 100 / Spitzenwert unter den Angeboten</t>
  </si>
  <si>
    <t>Zuschlagskriterium 3</t>
  </si>
  <si>
    <t>Zweistufige Skala</t>
  </si>
  <si>
    <t>Summe</t>
  </si>
  <si>
    <t>Das Angebot mit dem höchsten Punktwert gewinnt</t>
  </si>
  <si>
    <t>Weitergehende Methoden</t>
  </si>
  <si>
    <t>X-Wert</t>
  </si>
  <si>
    <t>Y-Wert</t>
  </si>
  <si>
    <t>Zuschlagskriterium 4 - wenn höhere Werte besser sind (z. B. Anteil der Bio-Produkte beim Catering)</t>
  </si>
  <si>
    <r>
      <rPr>
        <sz val="11"/>
        <color rgb="FF000000"/>
        <rFont val="Arial"/>
        <family val="2"/>
      </rPr>
      <t xml:space="preserve">Anzahl der Punkte = (Wert des zu bewertenden Angebots - Y) / (X - Y) x 100
</t>
    </r>
    <r>
      <rPr>
        <i/>
        <sz val="11"/>
        <color rgb="FF000000"/>
        <rFont val="Arial"/>
        <family val="2"/>
      </rPr>
      <t xml:space="preserve">a) Angebote mit dem Wert </t>
    </r>
    <r>
      <rPr>
        <b/>
        <i/>
        <sz val="11"/>
        <color rgb="FF000000"/>
        <rFont val="Arial"/>
        <family val="2"/>
      </rPr>
      <t>X oder mehr</t>
    </r>
    <r>
      <rPr>
        <i/>
        <sz val="11"/>
        <color rgb="FF000000"/>
        <rFont val="Arial"/>
        <family val="2"/>
      </rPr>
      <t xml:space="preserve"> erhalten die maximal erreichbaren 100 Punkte.
b) Angebote mit einem Wert </t>
    </r>
    <r>
      <rPr>
        <b/>
        <i/>
        <sz val="11"/>
        <color rgb="FF000000"/>
        <rFont val="Arial"/>
        <family val="2"/>
      </rPr>
      <t xml:space="preserve">Y oder weniger </t>
    </r>
    <r>
      <rPr>
        <i/>
        <sz val="11"/>
        <color rgb="FF000000"/>
        <rFont val="Arial"/>
        <family val="2"/>
      </rPr>
      <t>erhalten 0 Punkte.
c) Die Punktzahl für Angebote mit Werten zwischen X und Y wird mittels linearer Interpolation berechnet.</t>
    </r>
  </si>
  <si>
    <t>Zuschlagskriterium 5 - wenn niedrigere Werte besser sind (z. B. Schadstoffausstoß eines Fahrzeugs)</t>
  </si>
  <si>
    <r>
      <rPr>
        <sz val="11"/>
        <color rgb="FF000000"/>
        <rFont val="Arial"/>
        <family val="2"/>
      </rPr>
      <t xml:space="preserve">Anzahl der Punkte = (Y - Wert des zu bewertenden Angebots) / (Y - X) x 100
</t>
    </r>
    <r>
      <rPr>
        <i/>
        <sz val="11"/>
        <color rgb="FF000000"/>
        <rFont val="Arial"/>
        <family val="2"/>
      </rPr>
      <t>a) Angebote mit dem Wert</t>
    </r>
    <r>
      <rPr>
        <b/>
        <i/>
        <sz val="11"/>
        <color rgb="FF000000"/>
        <rFont val="Arial"/>
        <family val="2"/>
      </rPr>
      <t xml:space="preserve"> X oder weniger erhalten die maximal erreichbaren </t>
    </r>
    <r>
      <rPr>
        <i/>
        <sz val="11"/>
        <color rgb="FF000000"/>
        <rFont val="Arial"/>
        <family val="2"/>
      </rPr>
      <t xml:space="preserve">100 Punkte.
b) Angebote mit dem Wert </t>
    </r>
    <r>
      <rPr>
        <b/>
        <i/>
        <sz val="11"/>
        <color rgb="FF000000"/>
        <rFont val="Arial"/>
        <family val="2"/>
      </rPr>
      <t>Y oder mehr erhalten 0 Punkte</t>
    </r>
    <r>
      <rPr>
        <i/>
        <sz val="11"/>
        <color rgb="FF000000"/>
        <rFont val="Arial"/>
        <family val="2"/>
      </rPr>
      <t>.
c) Die Punktzahl für Angebote mit Werten zwischen X und Y wird mittels linearer Interpolation berechnet.</t>
    </r>
  </si>
  <si>
    <t xml:space="preserve">Beispiele für die Anwendung der Methoden zur Angebotsbewertung </t>
  </si>
  <si>
    <t>Beispiel 1: Büromaterial</t>
  </si>
  <si>
    <t>Berchnungsformel</t>
  </si>
  <si>
    <t>Nachfüllbarkeit</t>
  </si>
  <si>
    <t>Ja</t>
  </si>
  <si>
    <t>Nein</t>
  </si>
  <si>
    <t>Lösungsmittel auf Wasserbasis</t>
  </si>
  <si>
    <t>Beispiel 2: Catering-Leistungen</t>
  </si>
  <si>
    <t>v</t>
  </si>
  <si>
    <t>Jurybewertung (Test-Essen)</t>
  </si>
  <si>
    <t>sehr gut</t>
  </si>
  <si>
    <t>Anteil der Waren in Bio-Qualität</t>
  </si>
  <si>
    <t>Beispielrechnung: Lebenszykluskosten Transport</t>
  </si>
  <si>
    <t>Beispiel 3: Lebenszykluskosten Transport - Variante 1</t>
  </si>
  <si>
    <r>
      <rPr>
        <b/>
        <sz val="11"/>
        <color rgb="FF000000"/>
        <rFont val="Arial"/>
        <family val="2"/>
      </rPr>
      <t>Lebenszykluskosten Transport: THG</t>
    </r>
    <r>
      <rPr>
        <b/>
        <sz val="8"/>
        <color rgb="FF000000"/>
        <rFont val="Arial"/>
        <family val="2"/>
      </rPr>
      <t>TR</t>
    </r>
    <r>
      <rPr>
        <b/>
        <sz val="11"/>
        <color rgb="FF000000"/>
        <rFont val="Arial"/>
        <family val="2"/>
      </rPr>
      <t xml:space="preserve"> der Angebote</t>
    </r>
  </si>
  <si>
    <t>Wert des Angebots mit dem geringsten Wert x 100 / Wert des zu bewertenden Angebots</t>
  </si>
  <si>
    <r>
      <rPr>
        <b/>
        <sz val="16"/>
        <color rgb="FF035854"/>
        <rFont val="Arial"/>
        <family val="2"/>
      </rPr>
      <t>Berechnung der THG</t>
    </r>
    <r>
      <rPr>
        <b/>
        <sz val="10"/>
        <color rgb="FF035854"/>
        <rFont val="Arial"/>
        <family val="2"/>
      </rPr>
      <t>TR</t>
    </r>
    <r>
      <rPr>
        <b/>
        <sz val="16"/>
        <color rgb="FF035854"/>
        <rFont val="Arial"/>
        <family val="2"/>
      </rPr>
      <t xml:space="preserve"> der einzelnen Angebote </t>
    </r>
  </si>
  <si>
    <r>
      <rPr>
        <b/>
        <sz val="11"/>
        <color theme="1"/>
        <rFont val="Arial"/>
        <family val="2"/>
      </rPr>
      <t>Emissionsfaktor (EF</t>
    </r>
    <r>
      <rPr>
        <b/>
        <sz val="7"/>
        <color theme="1"/>
        <rFont val="Arial"/>
        <family val="2"/>
      </rPr>
      <t>V</t>
    </r>
    <r>
      <rPr>
        <b/>
        <sz val="11"/>
        <color theme="1"/>
        <rFont val="Arial"/>
        <family val="2"/>
      </rPr>
      <t>) der Fahrzeuge, die für den Vertrag vorgesehen sind (kg CO</t>
    </r>
    <r>
      <rPr>
        <b/>
        <sz val="8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/tkm)</t>
    </r>
  </si>
  <si>
    <t>Anteil der Fahrten mit den einzelnen Fahrzeug-Typen</t>
  </si>
  <si>
    <t>Entfernung (D) in km</t>
  </si>
  <si>
    <t>Transpor-tierte Masse (m) in Tonnen (t)</t>
  </si>
  <si>
    <r>
      <rPr>
        <b/>
        <sz val="11"/>
        <color theme="1"/>
        <rFont val="Arial"/>
        <family val="2"/>
      </rPr>
      <t>Ergebnis GHG</t>
    </r>
    <r>
      <rPr>
        <b/>
        <sz val="8"/>
        <color theme="1"/>
        <rFont val="Arial"/>
        <family val="2"/>
      </rPr>
      <t xml:space="preserve">TR </t>
    </r>
    <r>
      <rPr>
        <b/>
        <sz val="12"/>
        <color theme="1"/>
        <rFont val="Arial"/>
        <family val="2"/>
      </rPr>
      <t>(kg CO</t>
    </r>
    <r>
      <rPr>
        <b/>
        <sz val="9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</si>
  <si>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t>Fahrzeug Typ 1</t>
  </si>
  <si>
    <t>Fahrzeug Typ 2</t>
  </si>
  <si>
    <t>Beispiel 4: Lebenszykluskosten Transport - Variante 2</t>
  </si>
  <si>
    <r>
      <rPr>
        <b/>
        <sz val="11"/>
        <color rgb="FF000000"/>
        <rFont val="Arial"/>
        <family val="2"/>
      </rPr>
      <t>Lebenszykluskosten Transport: THG</t>
    </r>
    <r>
      <rPr>
        <b/>
        <sz val="8"/>
        <color rgb="FF000000"/>
        <rFont val="Arial"/>
        <family val="2"/>
      </rPr>
      <t>TR</t>
    </r>
    <r>
      <rPr>
        <b/>
        <sz val="11"/>
        <color rgb="FF000000"/>
        <rFont val="Arial"/>
        <family val="2"/>
      </rPr>
      <t xml:space="preserve"> der Angebote</t>
    </r>
  </si>
  <si>
    <r>
      <rPr>
        <sz val="12"/>
        <color rgb="FF000000"/>
        <rFont val="Arial"/>
        <family val="2"/>
      </rPr>
      <t>Anzahl der Punkte = (Y - Wert des zu bewertenden Angebots) / (Y - X) x 100
a) Angebote mit CO₂ Emissionen von 20 kg (X-Wert) oder weniger erhalten die max. erreichbaren 100 Punkte.
b) Angebote mit CO₂ Emissionen von 80 kg (Y-Wert) oder mehr erhalten 0 Punkte.
c) Für Angebote mit CO</t>
    </r>
    <r>
      <rPr>
        <sz val="7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Emissionen zwischen 20 kg und 80 kg wird die Punktzahl mittels linearer Interpolation ermittelt.</t>
    </r>
  </si>
  <si>
    <t>Methoden zur Angebotsbewertung</t>
  </si>
  <si>
    <t>1.</t>
  </si>
  <si>
    <t>Schulnoten: Für Zuschlagskriterien, die ausschließlich qualitativ bewertet werden können, kann die folgende Tabelle herangezogen werden</t>
  </si>
  <si>
    <t>0 Punkte</t>
  </si>
  <si>
    <t>nicht ausreichend, nicht verfügbar, nicht zutreffend</t>
  </si>
  <si>
    <t>30 Punkte</t>
  </si>
  <si>
    <t>ausreichend, mit erheblichen Mängeln</t>
  </si>
  <si>
    <t>50 Punkte</t>
  </si>
  <si>
    <t>befriedigend, mit leichten Mängeln</t>
  </si>
  <si>
    <t>befriedigend</t>
  </si>
  <si>
    <t>80 Punkte</t>
  </si>
  <si>
    <t>gut, uneingeschränkt realisierbar</t>
  </si>
  <si>
    <t xml:space="preserve">ausreichend </t>
  </si>
  <si>
    <t>100 Punkte</t>
  </si>
  <si>
    <t>sehr gut, erfüllt die Anforderungen optimal</t>
  </si>
  <si>
    <t>nicht ausreichend</t>
  </si>
  <si>
    <t>2.</t>
  </si>
  <si>
    <t>Für Zuschlagskriterien, bei denen höhere Werte zu einer besseren Bewertung führen (z. B. % Bio-Lebensmittel)</t>
  </si>
  <si>
    <t>a)</t>
  </si>
  <si>
    <t>Relative Bewertung:</t>
  </si>
  <si>
    <t>Anzahl der Punkte = 100 x Wert des zu bewertenden Angebots / Wert des Angebots mit dem höchsten Wert</t>
  </si>
  <si>
    <t>b)</t>
  </si>
  <si>
    <t>Absolute Bewertung:</t>
  </si>
  <si>
    <t>Anzahl der Punkte = (Wert des zu bewertenden Angebots - Y) / (X - Y) x 100</t>
  </si>
  <si>
    <t>a) Angebote mit dem Wert X oder mehr erhalten die maximal erreichbaren 100 Punkte.
b) Angebote mit einem Wert Y oder weniger erhalten 0 Punkte.
c) Die Punktzahl für Angebote mit Werten zwischen X und Y wird mittels linearer Interpolation berechnet.</t>
  </si>
  <si>
    <t>3.</t>
  </si>
  <si>
    <t>Für Zuschlagskriterien, bei denen kleinere Werte zu einer besseren Bewertung führen (z. B. Schadstoffausstoß)</t>
  </si>
  <si>
    <t>Relative Bewertung</t>
  </si>
  <si>
    <t>Anzahl der Punkte = 100 x Wert des Angebots mit dem geringsten Wert / Wert des zu bewertenden Angebots</t>
  </si>
  <si>
    <t>Absolute Bewertung</t>
  </si>
  <si>
    <t>Anzahl der Punkte = (Y - Wert des zu bewertenden Angebots) / (Y - X) x 100</t>
  </si>
  <si>
    <t>a) Angebote mit dem Wert X oder weniger erhalten die maximal erreichbaren 100 Punkte.
b) Angebote mit dem Wert Y oder mehr erhalten 0 Punkte.
c) Die Punktzahl für Angebote mit Werten zwischen X und Y wird mittels linearer Interpolation berechnet.</t>
  </si>
  <si>
    <t>4.</t>
  </si>
  <si>
    <t>Zweistufige Skala: Für Zuschlagskriterien, die nur zwei mögliche Werte zulassen („ja/nein“, „bestanden/nicht bestanden“), kann die folgende Tabelle zur Bewertung verwendet werden</t>
  </si>
  <si>
    <t>nein, nicht bestanden, nicht erfüllt</t>
  </si>
  <si>
    <t>ja, bestanden, erfüllt</t>
  </si>
  <si>
    <t>Das Angebot mit der höchsten Punktzahl gewinnt</t>
  </si>
  <si>
    <t>Angebot 2 gewinnt</t>
  </si>
  <si>
    <t>Angebot 1 gewinnt</t>
  </si>
  <si>
    <t>Gewichtung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</si>
</sst>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"/>
    <numFmt numFmtId="165" formatCode="0.0%"/>
  </numFmts>
  <fonts count="40" x14ac:knownFonts="1">
    <font>
      <sz val="10"/>
      <color theme="1"/>
      <name val="Arial"/>
      <scheme val="minor"/>
    </font>
    <font>
      <sz val="10"/>
      <color theme="1"/>
      <name val="Aptos"/>
      <family val="2"/>
    </font>
    <font>
      <b/>
      <sz val="26"/>
      <color rgb="FF035854"/>
      <name val="Arial"/>
      <family val="2"/>
    </font>
    <font>
      <b/>
      <sz val="26"/>
      <color rgb="FF035854"/>
      <name val="Aptos"/>
      <family val="2"/>
    </font>
    <font>
      <b/>
      <sz val="16"/>
      <color rgb="FF035854"/>
      <name val="Aptos"/>
      <family val="2"/>
    </font>
    <font>
      <b/>
      <sz val="16"/>
      <color rgb="FF035854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rial"/>
      <family val="2"/>
    </font>
    <font>
      <b/>
      <sz val="11"/>
      <color rgb="FF000000"/>
      <name val="Aptos"/>
      <family val="2"/>
    </font>
    <font>
      <sz val="11"/>
      <color rgb="FF000000"/>
      <name val="Arial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"/>
      <family val="2"/>
    </font>
    <font>
      <b/>
      <i/>
      <sz val="11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ptos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ptos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35854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7"/>
      <color rgb="FF000000"/>
      <name val="Arial"/>
      <family val="2"/>
    </font>
    <font>
      <sz val="12"/>
      <color rgb="FF000000"/>
      <name val="Aptos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9C4CD"/>
        <bgColor rgb="FF89C4CD"/>
      </patternFill>
    </fill>
    <fill>
      <patternFill patternType="solid">
        <fgColor rgb="FFABABAB"/>
        <bgColor rgb="FFABABAB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theme="6" tint="0.79998168889431442"/>
        <bgColor indexed="64"/>
      </patternFill>
    </fill>
  </fills>
  <borders count="6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8" xfId="0" applyFont="1" applyBorder="1" applyAlignment="1">
      <alignment horizontal="center" vertical="center" wrapText="1" readingOrder="1"/>
    </xf>
    <xf numFmtId="0" fontId="10" fillId="0" borderId="9" xfId="0" applyFont="1" applyBorder="1" applyAlignment="1">
      <alignment horizontal="center" vertical="center" wrapText="1" readingOrder="1"/>
    </xf>
    <xf numFmtId="0" fontId="10" fillId="0" borderId="10" xfId="0" applyFont="1" applyBorder="1" applyAlignment="1">
      <alignment horizontal="center" vertical="center" wrapText="1" readingOrder="1"/>
    </xf>
    <xf numFmtId="0" fontId="11" fillId="0" borderId="9" xfId="0" applyFont="1" applyBorder="1" applyAlignment="1">
      <alignment horizontal="center" vertical="center" wrapText="1" readingOrder="1"/>
    </xf>
    <xf numFmtId="0" fontId="11" fillId="0" borderId="12" xfId="0" applyFont="1" applyBorder="1" applyAlignment="1">
      <alignment horizontal="center" vertical="center" wrapText="1" readingOrder="1"/>
    </xf>
    <xf numFmtId="0" fontId="11" fillId="0" borderId="13" xfId="0" applyFont="1" applyBorder="1" applyAlignment="1">
      <alignment horizontal="center" vertical="center" wrapText="1" readingOrder="1"/>
    </xf>
    <xf numFmtId="0" fontId="11" fillId="0" borderId="14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1" fillId="0" borderId="8" xfId="0" applyFont="1" applyBorder="1" applyAlignment="1">
      <alignment horizontal="left" vertical="center" wrapText="1" readingOrder="1"/>
    </xf>
    <xf numFmtId="0" fontId="15" fillId="0" borderId="0" xfId="0" applyFont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 readingOrder="1"/>
    </xf>
    <xf numFmtId="9" fontId="14" fillId="0" borderId="0" xfId="0" applyNumberFormat="1" applyFont="1" applyAlignment="1">
      <alignment horizontal="center" vertical="center" wrapText="1" readingOrder="1"/>
    </xf>
    <xf numFmtId="164" fontId="14" fillId="0" borderId="0" xfId="0" applyNumberFormat="1" applyFont="1" applyAlignment="1">
      <alignment horizontal="center" vertical="center" wrapText="1" readingOrder="1"/>
    </xf>
    <xf numFmtId="1" fontId="14" fillId="0" borderId="0" xfId="0" applyNumberFormat="1" applyFont="1" applyAlignment="1">
      <alignment horizontal="center" vertical="center" wrapText="1" readingOrder="1"/>
    </xf>
    <xf numFmtId="0" fontId="14" fillId="0" borderId="0" xfId="0" applyFont="1" applyAlignment="1">
      <alignment horizontal="center" wrapText="1" readingOrder="1"/>
    </xf>
    <xf numFmtId="0" fontId="17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" fillId="0" borderId="0" xfId="0" applyFont="1" applyAlignment="1">
      <alignment vertical="top"/>
    </xf>
    <xf numFmtId="0" fontId="21" fillId="0" borderId="0" xfId="0" applyFont="1"/>
    <xf numFmtId="0" fontId="6" fillId="2" borderId="2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right"/>
    </xf>
    <xf numFmtId="0" fontId="22" fillId="0" borderId="0" xfId="0" applyFont="1" applyAlignment="1">
      <alignment wrapText="1"/>
    </xf>
    <xf numFmtId="0" fontId="25" fillId="0" borderId="0" xfId="0" applyFont="1" applyAlignment="1">
      <alignment vertical="center"/>
    </xf>
    <xf numFmtId="0" fontId="26" fillId="0" borderId="0" xfId="0" applyFont="1"/>
    <xf numFmtId="0" fontId="18" fillId="0" borderId="0" xfId="0" applyFont="1" applyAlignment="1">
      <alignment horizontal="right"/>
    </xf>
    <xf numFmtId="0" fontId="17" fillId="0" borderId="0" xfId="0" applyFont="1" applyAlignment="1">
      <alignment wrapText="1"/>
    </xf>
    <xf numFmtId="0" fontId="27" fillId="0" borderId="0" xfId="0" applyFont="1"/>
    <xf numFmtId="0" fontId="18" fillId="0" borderId="0" xfId="0" applyFont="1" applyAlignment="1">
      <alignment wrapText="1"/>
    </xf>
    <xf numFmtId="0" fontId="17" fillId="0" borderId="0" xfId="0" applyFont="1" applyAlignment="1">
      <alignment horizontal="right"/>
    </xf>
    <xf numFmtId="0" fontId="26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38" fillId="0" borderId="0" xfId="0" applyFont="1"/>
    <xf numFmtId="9" fontId="13" fillId="6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6" borderId="9" xfId="0" applyFont="1" applyFill="1" applyBorder="1" applyAlignment="1" applyProtection="1">
      <alignment horizontal="center" vertical="center" wrapText="1" readingOrder="1"/>
      <protection locked="0"/>
    </xf>
    <xf numFmtId="0" fontId="14" fillId="6" borderId="12" xfId="0" applyFont="1" applyFill="1" applyBorder="1" applyAlignment="1" applyProtection="1">
      <alignment horizontal="center" vertical="center" wrapText="1" readingOrder="1"/>
      <protection locked="0"/>
    </xf>
    <xf numFmtId="0" fontId="14" fillId="0" borderId="13" xfId="0" applyFont="1" applyBorder="1" applyAlignment="1" applyProtection="1">
      <alignment horizontal="center" vertical="center" wrapText="1" readingOrder="1"/>
      <protection locked="0"/>
    </xf>
    <xf numFmtId="1" fontId="14" fillId="0" borderId="12" xfId="0" applyNumberFormat="1" applyFont="1" applyBorder="1" applyAlignment="1" applyProtection="1">
      <alignment horizontal="center" vertical="center" wrapText="1" readingOrder="1"/>
      <protection locked="0"/>
    </xf>
    <xf numFmtId="1" fontId="14" fillId="0" borderId="14" xfId="0" applyNumberFormat="1" applyFont="1" applyBorder="1" applyAlignment="1" applyProtection="1">
      <alignment horizontal="center" vertical="center" wrapText="1" readingOrder="1"/>
      <protection locked="0"/>
    </xf>
    <xf numFmtId="165" fontId="14" fillId="6" borderId="53" xfId="0" applyNumberFormat="1" applyFont="1" applyFill="1" applyBorder="1" applyAlignment="1" applyProtection="1">
      <alignment horizontal="center" vertical="center" wrapText="1" readingOrder="1"/>
      <protection locked="0"/>
    </xf>
    <xf numFmtId="165" fontId="14" fillId="6" borderId="9" xfId="0" applyNumberFormat="1" applyFont="1" applyFill="1" applyBorder="1" applyAlignment="1" applyProtection="1">
      <alignment horizontal="center" vertical="center" wrapText="1" readingOrder="1"/>
      <protection locked="0"/>
    </xf>
    <xf numFmtId="165" fontId="14" fillId="6" borderId="12" xfId="0" applyNumberFormat="1" applyFont="1" applyFill="1" applyBorder="1" applyAlignment="1" applyProtection="1">
      <alignment horizontal="center" vertical="center" wrapText="1" readingOrder="1"/>
      <protection locked="0"/>
    </xf>
    <xf numFmtId="1" fontId="14" fillId="0" borderId="13" xfId="0" applyNumberFormat="1" applyFont="1" applyBorder="1" applyAlignment="1" applyProtection="1">
      <alignment horizontal="center" vertical="center" wrapText="1" readingOrder="1"/>
      <protection locked="0"/>
    </xf>
    <xf numFmtId="1" fontId="14" fillId="0" borderId="9" xfId="0" applyNumberFormat="1" applyFont="1" applyBorder="1" applyAlignment="1" applyProtection="1">
      <alignment horizontal="center" vertical="center" wrapText="1" readingOrder="1"/>
      <protection locked="0"/>
    </xf>
    <xf numFmtId="9" fontId="13" fillId="6" borderId="12" xfId="0" applyNumberFormat="1" applyFont="1" applyFill="1" applyBorder="1" applyAlignment="1" applyProtection="1">
      <alignment horizontal="center" wrapText="1" readingOrder="1"/>
      <protection locked="0"/>
    </xf>
    <xf numFmtId="0" fontId="36" fillId="6" borderId="9" xfId="0" applyFont="1" applyFill="1" applyBorder="1" applyAlignment="1" applyProtection="1">
      <alignment horizontal="center" vertical="center" wrapText="1" readingOrder="1"/>
      <protection locked="0"/>
    </xf>
    <xf numFmtId="0" fontId="18" fillId="3" borderId="16" xfId="0" applyFont="1" applyFill="1" applyBorder="1" applyAlignment="1" applyProtection="1">
      <alignment horizontal="center" vertical="center" wrapText="1"/>
      <protection locked="0"/>
    </xf>
    <xf numFmtId="9" fontId="18" fillId="3" borderId="19" xfId="0" applyNumberFormat="1" applyFont="1" applyFill="1" applyBorder="1" applyAlignment="1" applyProtection="1">
      <alignment horizontal="center" vertical="center" wrapText="1"/>
      <protection locked="0"/>
    </xf>
    <xf numFmtId="9" fontId="18" fillId="3" borderId="54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19" xfId="0" applyFont="1" applyFill="1" applyBorder="1" applyAlignment="1" applyProtection="1">
      <alignment horizontal="center" vertical="center" wrapText="1"/>
      <protection locked="0"/>
    </xf>
    <xf numFmtId="0" fontId="18" fillId="3" borderId="20" xfId="0" applyFont="1" applyFill="1" applyBorder="1" applyAlignment="1" applyProtection="1">
      <alignment horizontal="center" vertical="center" wrapText="1"/>
      <protection locked="0"/>
    </xf>
    <xf numFmtId="1" fontId="18" fillId="3" borderId="20" xfId="0" applyNumberFormat="1" applyFont="1" applyFill="1" applyBorder="1" applyAlignment="1" applyProtection="1">
      <alignment horizontal="center" vertical="center" wrapText="1"/>
      <protection locked="0"/>
    </xf>
    <xf numFmtId="1" fontId="18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18" fillId="3" borderId="21" xfId="0" applyNumberFormat="1" applyFont="1" applyFill="1" applyBorder="1" applyAlignment="1" applyProtection="1">
      <alignment horizontal="center" vertical="center" wrapText="1"/>
      <protection locked="0"/>
    </xf>
    <xf numFmtId="1" fontId="16" fillId="6" borderId="9" xfId="0" applyNumberFormat="1" applyFont="1" applyFill="1" applyBorder="1" applyAlignment="1" applyProtection="1">
      <alignment horizontal="center" vertical="center" wrapText="1" readingOrder="1"/>
      <protection locked="0"/>
    </xf>
    <xf numFmtId="1" fontId="16" fillId="6" borderId="26" xfId="0" applyNumberFormat="1" applyFont="1" applyFill="1" applyBorder="1" applyAlignment="1" applyProtection="1">
      <alignment horizontal="center" vertical="center" wrapText="1" readingOrder="1"/>
      <protection locked="0"/>
    </xf>
    <xf numFmtId="9" fontId="16" fillId="6" borderId="10" xfId="0" applyNumberFormat="1" applyFont="1" applyFill="1" applyBorder="1" applyAlignment="1" applyProtection="1">
      <alignment horizontal="center" vertical="center" wrapText="1" readingOrder="1"/>
      <protection locked="0"/>
    </xf>
    <xf numFmtId="1" fontId="16" fillId="6" borderId="11" xfId="0" applyNumberFormat="1" applyFont="1" applyFill="1" applyBorder="1" applyAlignment="1" applyProtection="1">
      <alignment horizontal="center" vertical="center" wrapText="1" readingOrder="1"/>
      <protection locked="0"/>
    </xf>
    <xf numFmtId="1" fontId="16" fillId="6" borderId="12" xfId="0" applyNumberFormat="1" applyFont="1" applyFill="1" applyBorder="1" applyAlignment="1" applyProtection="1">
      <alignment horizontal="center" vertical="center" wrapText="1" readingOrder="1"/>
      <protection locked="0"/>
    </xf>
    <xf numFmtId="1" fontId="14" fillId="0" borderId="53" xfId="0" applyNumberFormat="1" applyFont="1" applyBorder="1" applyAlignment="1" applyProtection="1">
      <alignment horizontal="center" vertical="center" wrapText="1" readingOrder="1"/>
      <protection locked="0"/>
    </xf>
    <xf numFmtId="1" fontId="14" fillId="0" borderId="11" xfId="0" applyNumberFormat="1" applyFont="1" applyBorder="1" applyAlignment="1" applyProtection="1">
      <alignment horizontal="center" vertical="center" wrapText="1" readingOrder="1"/>
      <protection locked="0"/>
    </xf>
    <xf numFmtId="1" fontId="14" fillId="0" borderId="45" xfId="0" applyNumberFormat="1" applyFont="1" applyBorder="1" applyAlignment="1" applyProtection="1">
      <alignment horizontal="center" vertical="center" wrapText="1" readingOrder="1"/>
      <protection locked="0"/>
    </xf>
    <xf numFmtId="1" fontId="14" fillId="0" borderId="57" xfId="0" applyNumberFormat="1" applyFont="1" applyBorder="1" applyAlignment="1" applyProtection="1">
      <alignment horizontal="center" vertical="center" wrapText="1" readingOrder="1"/>
      <protection locked="0"/>
    </xf>
    <xf numFmtId="1" fontId="14" fillId="0" borderId="58" xfId="0" applyNumberFormat="1" applyFont="1" applyBorder="1" applyAlignment="1" applyProtection="1">
      <alignment horizontal="center" vertical="center" wrapText="1" readingOrder="1"/>
      <protection locked="0"/>
    </xf>
    <xf numFmtId="1" fontId="14" fillId="0" borderId="59" xfId="0" applyNumberFormat="1" applyFont="1" applyBorder="1" applyAlignment="1" applyProtection="1">
      <alignment horizontal="center" vertical="center" wrapText="1" readingOrder="1"/>
      <protection locked="0"/>
    </xf>
    <xf numFmtId="9" fontId="18" fillId="3" borderId="16" xfId="0" applyNumberFormat="1" applyFont="1" applyFill="1" applyBorder="1" applyAlignment="1" applyProtection="1">
      <alignment horizontal="center" vertical="center" wrapText="1"/>
      <protection locked="0"/>
    </xf>
    <xf numFmtId="9" fontId="18" fillId="3" borderId="28" xfId="0" applyNumberFormat="1" applyFont="1" applyFill="1" applyBorder="1" applyAlignment="1" applyProtection="1">
      <alignment horizontal="center" vertical="center" wrapText="1"/>
      <protection locked="0"/>
    </xf>
    <xf numFmtId="9" fontId="1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18" xfId="0" applyFont="1" applyFill="1" applyBorder="1" applyAlignment="1" applyProtection="1">
      <alignment horizontal="center" vertical="center" wrapText="1"/>
      <protection locked="0"/>
    </xf>
    <xf numFmtId="164" fontId="14" fillId="6" borderId="12" xfId="0" applyNumberFormat="1" applyFont="1" applyFill="1" applyBorder="1" applyAlignment="1" applyProtection="1">
      <alignment horizontal="center" vertical="center" wrapText="1" readingOrder="1"/>
      <protection locked="0"/>
    </xf>
    <xf numFmtId="164" fontId="14" fillId="6" borderId="13" xfId="0" applyNumberFormat="1" applyFont="1" applyFill="1" applyBorder="1" applyAlignment="1" applyProtection="1">
      <alignment horizontal="center" vertical="center" wrapText="1" readingOrder="1"/>
      <protection locked="0"/>
    </xf>
    <xf numFmtId="164" fontId="14" fillId="6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19" fillId="0" borderId="0" xfId="0" applyFont="1"/>
    <xf numFmtId="0" fontId="13" fillId="0" borderId="9" xfId="0" applyFont="1" applyBorder="1" applyAlignment="1">
      <alignment horizontal="left" wrapText="1" readingOrder="1"/>
    </xf>
    <xf numFmtId="0" fontId="13" fillId="4" borderId="9" xfId="0" applyFont="1" applyFill="1" applyBorder="1" applyAlignment="1">
      <alignment horizontal="left" vertical="center" wrapText="1" readingOrder="1"/>
    </xf>
    <xf numFmtId="0" fontId="20" fillId="0" borderId="0" xfId="0" applyFont="1"/>
    <xf numFmtId="0" fontId="6" fillId="2" borderId="1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 readingOrder="1"/>
    </xf>
    <xf numFmtId="0" fontId="11" fillId="0" borderId="24" xfId="0" applyFont="1" applyBorder="1" applyAlignment="1">
      <alignment horizontal="center" vertical="center" wrapText="1" readingOrder="1"/>
    </xf>
    <xf numFmtId="0" fontId="11" fillId="0" borderId="25" xfId="0" applyFont="1" applyBorder="1" applyAlignment="1">
      <alignment horizontal="center" vertical="center" wrapText="1" readingOrder="1"/>
    </xf>
    <xf numFmtId="0" fontId="11" fillId="0" borderId="5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2" borderId="55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 readingOrder="1"/>
    </xf>
    <xf numFmtId="9" fontId="13" fillId="6" borderId="12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7" fillId="0" borderId="4" xfId="0" applyFont="1" applyBorder="1"/>
    <xf numFmtId="0" fontId="7" fillId="0" borderId="5" xfId="0" applyFont="1" applyBorder="1"/>
    <xf numFmtId="0" fontId="6" fillId="2" borderId="6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6" fillId="2" borderId="60" xfId="0" applyFont="1" applyFill="1" applyBorder="1" applyAlignment="1">
      <alignment horizontal="center" vertical="center" wrapText="1"/>
    </xf>
    <xf numFmtId="0" fontId="7" fillId="0" borderId="61" xfId="0" applyFont="1" applyBorder="1"/>
    <xf numFmtId="0" fontId="7" fillId="0" borderId="62" xfId="0" applyFont="1" applyBorder="1"/>
    <xf numFmtId="0" fontId="6" fillId="2" borderId="6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39" fillId="0" borderId="0" xfId="0" applyFont="1" applyProtection="1"/>
    <xf numFmtId="0" fontId="0" fillId="0" borderId="0" xfId="0" applyProtection="1"/>
    <xf numFmtId="0" fontId="22" fillId="0" borderId="0" xfId="0" applyFont="1" applyAlignment="1" applyProtection="1">
      <alignment wrapText="1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left" vertical="center" wrapText="1"/>
    </xf>
    <xf numFmtId="9" fontId="18" fillId="0" borderId="0" xfId="0" applyNumberFormat="1" applyFont="1" applyAlignment="1" applyProtection="1">
      <alignment horizontal="center" vertical="center" wrapText="1"/>
    </xf>
    <xf numFmtId="0" fontId="17" fillId="3" borderId="32" xfId="0" applyFont="1" applyFill="1" applyBorder="1" applyAlignment="1" applyProtection="1">
      <alignment horizontal="center" vertical="center" wrapText="1"/>
    </xf>
    <xf numFmtId="0" fontId="18" fillId="3" borderId="33" xfId="0" applyFont="1" applyFill="1" applyBorder="1" applyAlignment="1" applyProtection="1">
      <alignment horizontal="left" vertical="center" wrapText="1"/>
    </xf>
    <xf numFmtId="0" fontId="18" fillId="3" borderId="36" xfId="0" applyFont="1" applyFill="1" applyBorder="1" applyAlignment="1" applyProtection="1">
      <alignment horizontal="left" vertical="center" wrapText="1"/>
    </xf>
    <xf numFmtId="0" fontId="18" fillId="3" borderId="34" xfId="0" applyFont="1" applyFill="1" applyBorder="1" applyAlignment="1" applyProtection="1">
      <alignment horizontal="left" vertical="center" wrapText="1"/>
    </xf>
    <xf numFmtId="0" fontId="18" fillId="3" borderId="35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center" vertical="center" wrapText="1" readingOrder="1"/>
    </xf>
    <xf numFmtId="0" fontId="14" fillId="0" borderId="0" xfId="0" applyFont="1" applyAlignment="1" applyProtection="1">
      <alignment horizontal="center" vertical="center" wrapText="1" readingOrder="1"/>
    </xf>
    <xf numFmtId="9" fontId="14" fillId="0" borderId="0" xfId="0" applyNumberFormat="1" applyFont="1" applyAlignment="1" applyProtection="1">
      <alignment horizontal="center" vertical="center" wrapText="1" readingOrder="1"/>
    </xf>
    <xf numFmtId="1" fontId="14" fillId="0" borderId="0" xfId="0" applyNumberFormat="1" applyFont="1" applyAlignment="1" applyProtection="1">
      <alignment horizontal="center" vertical="center" wrapText="1" readingOrder="1"/>
    </xf>
    <xf numFmtId="0" fontId="23" fillId="0" borderId="11" xfId="0" applyFont="1" applyBorder="1" applyAlignment="1" applyProtection="1">
      <alignment horizontal="left" vertical="center" wrapText="1" readingOrder="1"/>
    </xf>
    <xf numFmtId="0" fontId="16" fillId="0" borderId="26" xfId="0" applyFont="1" applyBorder="1" applyAlignment="1" applyProtection="1">
      <alignment horizontal="center" vertical="center" wrapText="1" readingOrder="1"/>
    </xf>
    <xf numFmtId="164" fontId="14" fillId="0" borderId="0" xfId="0" applyNumberFormat="1" applyFont="1" applyAlignment="1" applyProtection="1">
      <alignment horizontal="center" vertical="center" wrapText="1" readingOrder="1"/>
    </xf>
    <xf numFmtId="0" fontId="5" fillId="0" borderId="0" xfId="0" applyFont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21" fillId="0" borderId="0" xfId="0" applyFont="1" applyProtection="1"/>
    <xf numFmtId="0" fontId="6" fillId="2" borderId="29" xfId="0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 wrapText="1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7" fillId="0" borderId="4" xfId="0" applyFont="1" applyBorder="1" applyProtection="1"/>
    <xf numFmtId="0" fontId="7" fillId="0" borderId="5" xfId="0" applyFont="1" applyBorder="1" applyProtection="1"/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7" xfId="0" applyFont="1" applyBorder="1" applyProtection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9" fillId="0" borderId="0" xfId="0" applyFont="1" applyProtection="1"/>
    <xf numFmtId="0" fontId="10" fillId="0" borderId="11" xfId="0" applyFont="1" applyBorder="1" applyAlignment="1" applyProtection="1">
      <alignment horizontal="left" wrapText="1" readingOrder="1"/>
    </xf>
    <xf numFmtId="0" fontId="10" fillId="0" borderId="26" xfId="0" applyFont="1" applyBorder="1" applyAlignment="1" applyProtection="1">
      <alignment horizontal="center" wrapText="1" readingOrder="1"/>
    </xf>
    <xf numFmtId="0" fontId="10" fillId="0" borderId="37" xfId="0" applyFont="1" applyBorder="1" applyAlignment="1" applyProtection="1">
      <alignment horizontal="center" wrapText="1" readingOrder="1"/>
    </xf>
    <xf numFmtId="0" fontId="11" fillId="0" borderId="11" xfId="0" applyFont="1" applyBorder="1" applyAlignment="1" applyProtection="1">
      <alignment horizontal="center" vertical="center" wrapText="1" readingOrder="1"/>
    </xf>
    <xf numFmtId="0" fontId="11" fillId="0" borderId="9" xfId="0" applyFont="1" applyBorder="1" applyAlignment="1" applyProtection="1">
      <alignment horizontal="center" vertical="center" wrapText="1" readingOrder="1"/>
    </xf>
    <xf numFmtId="0" fontId="11" fillId="0" borderId="12" xfId="0" applyFont="1" applyBorder="1" applyAlignment="1" applyProtection="1">
      <alignment horizontal="center" vertical="center" wrapText="1" readingOrder="1"/>
    </xf>
    <xf numFmtId="0" fontId="11" fillId="0" borderId="13" xfId="0" applyFont="1" applyBorder="1" applyAlignment="1" applyProtection="1">
      <alignment horizontal="center" vertical="center" wrapText="1" readingOrder="1"/>
    </xf>
    <xf numFmtId="0" fontId="11" fillId="0" borderId="14" xfId="0" applyFont="1" applyBorder="1" applyAlignment="1" applyProtection="1">
      <alignment horizontal="center" vertical="center" wrapText="1" readingOrder="1"/>
    </xf>
    <xf numFmtId="0" fontId="10" fillId="0" borderId="0" xfId="0" applyFont="1" applyAlignment="1" applyProtection="1">
      <alignment horizontal="left" wrapText="1" readingOrder="1"/>
    </xf>
    <xf numFmtId="0" fontId="10" fillId="0" borderId="0" xfId="0" applyFont="1" applyAlignment="1" applyProtection="1">
      <alignment horizontal="center" wrapText="1" readingOrder="1"/>
    </xf>
    <xf numFmtId="0" fontId="12" fillId="0" borderId="0" xfId="0" applyFont="1" applyAlignment="1" applyProtection="1">
      <alignment horizontal="center" vertical="center" wrapText="1" readingOrder="1"/>
    </xf>
    <xf numFmtId="0" fontId="18" fillId="3" borderId="33" xfId="0" applyFont="1" applyFill="1" applyBorder="1" applyAlignment="1" applyProtection="1">
      <alignment horizontal="center" vertical="center" wrapText="1"/>
    </xf>
    <xf numFmtId="0" fontId="18" fillId="3" borderId="34" xfId="0" applyFont="1" applyFill="1" applyBorder="1" applyAlignment="1" applyProtection="1">
      <alignment horizontal="center" vertical="center" wrapText="1"/>
    </xf>
    <xf numFmtId="0" fontId="18" fillId="3" borderId="35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left" vertical="center" wrapText="1" readingOrder="1"/>
    </xf>
    <xf numFmtId="0" fontId="14" fillId="0" borderId="0" xfId="0" applyFont="1" applyAlignment="1" applyProtection="1">
      <alignment horizontal="center" wrapText="1" readingOrder="1"/>
    </xf>
    <xf numFmtId="0" fontId="2" fillId="0" borderId="0" xfId="0" applyFont="1" applyAlignment="1" applyProtection="1">
      <alignment vertical="top"/>
    </xf>
    <xf numFmtId="0" fontId="10" fillId="0" borderId="11" xfId="0" applyFont="1" applyBorder="1" applyAlignment="1" applyProtection="1">
      <alignment horizontal="center" vertical="center" wrapText="1" readingOrder="1"/>
    </xf>
    <xf numFmtId="0" fontId="10" fillId="0" borderId="26" xfId="0" applyFont="1" applyBorder="1" applyAlignment="1" applyProtection="1">
      <alignment horizontal="center" vertical="center" wrapText="1" readingOrder="1"/>
    </xf>
    <xf numFmtId="0" fontId="10" fillId="0" borderId="10" xfId="0" applyFont="1" applyBorder="1" applyAlignment="1" applyProtection="1">
      <alignment horizontal="center" vertical="center" wrapText="1" readingOrder="1"/>
    </xf>
    <xf numFmtId="0" fontId="10" fillId="0" borderId="0" xfId="0" applyFont="1" applyAlignment="1" applyProtection="1">
      <alignment horizontal="center" vertical="center" wrapText="1" readingOrder="1"/>
    </xf>
    <xf numFmtId="9" fontId="14" fillId="6" borderId="26" xfId="0" applyNumberFormat="1" applyFont="1" applyFill="1" applyBorder="1" applyAlignment="1" applyProtection="1">
      <alignment horizontal="center" vertical="center" wrapText="1" readingOrder="1"/>
      <protection locked="0"/>
    </xf>
    <xf numFmtId="164" fontId="14" fillId="6" borderId="9" xfId="0" applyNumberFormat="1" applyFont="1" applyFill="1" applyBorder="1" applyAlignment="1" applyProtection="1">
      <alignment horizontal="center" vertical="center" wrapText="1" readingOrder="1"/>
      <protection locked="0"/>
    </xf>
    <xf numFmtId="2" fontId="14" fillId="6" borderId="11" xfId="0" applyNumberFormat="1" applyFont="1" applyFill="1" applyBorder="1" applyAlignment="1" applyProtection="1">
      <alignment horizontal="center" vertical="center" wrapText="1" readingOrder="1"/>
      <protection locked="0"/>
    </xf>
    <xf numFmtId="2" fontId="14" fillId="6" borderId="9" xfId="0" applyNumberFormat="1" applyFont="1" applyFill="1" applyBorder="1" applyAlignment="1" applyProtection="1">
      <alignment horizontal="center" vertical="center" wrapText="1" readingOrder="1"/>
      <protection locked="0"/>
    </xf>
    <xf numFmtId="2" fontId="14" fillId="6" borderId="12" xfId="0" applyNumberFormat="1" applyFont="1" applyFill="1" applyBorder="1" applyAlignment="1" applyProtection="1">
      <alignment horizontal="center" vertical="center" wrapText="1" readingOrder="1"/>
      <protection locked="0"/>
    </xf>
    <xf numFmtId="9" fontId="18" fillId="3" borderId="34" xfId="0" applyNumberFormat="1" applyFont="1" applyFill="1" applyBorder="1" applyAlignment="1" applyProtection="1">
      <alignment horizontal="center" vertical="center" wrapText="1"/>
      <protection locked="0"/>
    </xf>
    <xf numFmtId="1" fontId="18" fillId="3" borderId="34" xfId="0" applyNumberFormat="1" applyFont="1" applyFill="1" applyBorder="1" applyAlignment="1" applyProtection="1">
      <alignment horizontal="center" vertical="center" wrapText="1"/>
      <protection locked="0"/>
    </xf>
    <xf numFmtId="1" fontId="18" fillId="3" borderId="35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1" xfId="0" applyFont="1" applyFill="1" applyBorder="1" applyAlignment="1" applyProtection="1">
      <alignment horizontal="center" vertical="center" wrapText="1" readingOrder="1"/>
      <protection locked="0"/>
    </xf>
    <xf numFmtId="9" fontId="14" fillId="6" borderId="11" xfId="0" applyNumberFormat="1" applyFont="1" applyFill="1" applyBorder="1" applyAlignment="1" applyProtection="1">
      <alignment horizontal="center" vertical="center" wrapText="1" readingOrder="1"/>
      <protection locked="0"/>
    </xf>
    <xf numFmtId="9" fontId="14" fillId="6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6" borderId="45" xfId="0" applyFont="1" applyFill="1" applyBorder="1" applyAlignment="1" applyProtection="1">
      <alignment horizontal="center" vertical="center" wrapText="1" readingOrder="1"/>
      <protection locked="0"/>
    </xf>
    <xf numFmtId="2" fontId="16" fillId="6" borderId="45" xfId="0" applyNumberFormat="1" applyFont="1" applyFill="1" applyBorder="1" applyAlignment="1" applyProtection="1">
      <alignment horizontal="center" vertical="center" wrapText="1" readingOrder="1"/>
      <protection locked="0"/>
    </xf>
    <xf numFmtId="2" fontId="14" fillId="0" borderId="27" xfId="0" applyNumberFormat="1" applyFont="1" applyBorder="1" applyAlignment="1" applyProtection="1">
      <alignment horizontal="center" vertical="center" wrapText="1" readingOrder="1"/>
      <protection locked="0"/>
    </xf>
    <xf numFmtId="0" fontId="14" fillId="6" borderId="47" xfId="0" applyFont="1" applyFill="1" applyBorder="1" applyAlignment="1" applyProtection="1">
      <alignment horizontal="center" vertical="center" wrapText="1" readingOrder="1"/>
      <protection locked="0"/>
    </xf>
    <xf numFmtId="0" fontId="14" fillId="6" borderId="48" xfId="0" applyFont="1" applyFill="1" applyBorder="1" applyAlignment="1" applyProtection="1">
      <alignment horizontal="center" vertical="center" wrapText="1" readingOrder="1"/>
      <protection locked="0"/>
    </xf>
    <xf numFmtId="9" fontId="14" fillId="6" borderId="47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6" borderId="49" xfId="0" applyFont="1" applyFill="1" applyBorder="1" applyAlignment="1" applyProtection="1">
      <alignment horizontal="center" vertical="center" wrapText="1" readingOrder="1"/>
      <protection locked="0"/>
    </xf>
    <xf numFmtId="2" fontId="16" fillId="6" borderId="49" xfId="0" applyNumberFormat="1" applyFont="1" applyFill="1" applyBorder="1" applyAlignment="1" applyProtection="1">
      <alignment horizontal="center" vertical="center" wrapText="1" readingOrder="1"/>
      <protection locked="0"/>
    </xf>
    <xf numFmtId="2" fontId="14" fillId="0" borderId="50" xfId="0" applyNumberFormat="1" applyFont="1" applyBorder="1" applyAlignment="1" applyProtection="1">
      <alignment horizontal="center" vertical="center" wrapText="1" readingOrder="1"/>
      <protection locked="0"/>
    </xf>
    <xf numFmtId="9" fontId="14" fillId="6" borderId="37" xfId="0" applyNumberFormat="1" applyFont="1" applyFill="1" applyBorder="1" applyAlignment="1" applyProtection="1">
      <alignment horizontal="center" vertical="center" wrapText="1" readingOrder="1"/>
      <protection locked="0"/>
    </xf>
    <xf numFmtId="1" fontId="14" fillId="6" borderId="9" xfId="0" applyNumberFormat="1" applyFont="1" applyFill="1" applyBorder="1" applyAlignment="1" applyProtection="1">
      <alignment horizontal="center" vertical="center" wrapText="1" readingOrder="1"/>
      <protection locked="0"/>
    </xf>
    <xf numFmtId="1" fontId="14" fillId="6" borderId="26" xfId="0" applyNumberFormat="1" applyFont="1" applyFill="1" applyBorder="1" applyAlignment="1" applyProtection="1">
      <alignment horizontal="center" vertical="center" wrapText="1" readingOrder="1"/>
      <protection locked="0"/>
    </xf>
    <xf numFmtId="2" fontId="14" fillId="6" borderId="13" xfId="0" applyNumberFormat="1" applyFont="1" applyFill="1" applyBorder="1" applyAlignment="1" applyProtection="1">
      <alignment horizontal="center" vertical="center" wrapText="1" readingOrder="1"/>
      <protection locked="0"/>
    </xf>
    <xf numFmtId="9" fontId="18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20" xfId="0" applyFont="1" applyFill="1" applyBorder="1" applyAlignment="1" applyProtection="1">
      <alignment horizontal="center" vertical="center" wrapText="1"/>
    </xf>
    <xf numFmtId="0" fontId="18" fillId="3" borderId="16" xfId="0" applyFont="1" applyFill="1" applyBorder="1" applyAlignment="1" applyProtection="1">
      <alignment horizontal="center" vertical="center" wrapText="1"/>
    </xf>
    <xf numFmtId="0" fontId="18" fillId="3" borderId="19" xfId="0" applyFont="1" applyFill="1" applyBorder="1" applyAlignment="1" applyProtection="1">
      <alignment horizontal="center" vertical="center" wrapText="1"/>
    </xf>
    <xf numFmtId="0" fontId="17" fillId="3" borderId="15" xfId="0" applyFont="1" applyFill="1" applyBorder="1" applyAlignment="1" applyProtection="1">
      <alignment horizontal="center" vertical="center" wrapText="1"/>
    </xf>
    <xf numFmtId="9" fontId="18" fillId="3" borderId="16" xfId="0" applyNumberFormat="1" applyFont="1" applyFill="1" applyBorder="1" applyAlignment="1" applyProtection="1">
      <alignment horizontal="center" vertical="center" wrapText="1"/>
    </xf>
    <xf numFmtId="9" fontId="18" fillId="3" borderId="28" xfId="0" applyNumberFormat="1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left" vertical="center" wrapText="1" readingOrder="1"/>
    </xf>
    <xf numFmtId="0" fontId="16" fillId="0" borderId="9" xfId="0" applyFont="1" applyBorder="1" applyAlignment="1" applyProtection="1">
      <alignment horizontal="left" vertical="center" wrapText="1" readingOrder="1"/>
    </xf>
    <xf numFmtId="0" fontId="11" fillId="0" borderId="8" xfId="0" applyFont="1" applyBorder="1" applyAlignment="1" applyProtection="1">
      <alignment horizontal="left" vertical="center" wrapText="1" readingOrder="1"/>
    </xf>
    <xf numFmtId="0" fontId="16" fillId="0" borderId="9" xfId="0" applyFont="1" applyBorder="1" applyAlignment="1" applyProtection="1">
      <alignment horizontal="center" vertical="center" wrapText="1" readingOrder="1"/>
    </xf>
    <xf numFmtId="9" fontId="14" fillId="5" borderId="9" xfId="0" applyNumberFormat="1" applyFont="1" applyFill="1" applyBorder="1" applyAlignment="1" applyProtection="1">
      <alignment horizontal="center" vertical="center" wrapText="1" readingOrder="1"/>
    </xf>
    <xf numFmtId="9" fontId="14" fillId="5" borderId="51" xfId="0" applyNumberFormat="1" applyFont="1" applyFill="1" applyBorder="1" applyAlignment="1" applyProtection="1">
      <alignment horizontal="center" vertical="center" wrapText="1" readingOrder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 readingOrder="1"/>
    </xf>
    <xf numFmtId="0" fontId="10" fillId="0" borderId="9" xfId="0" applyFont="1" applyBorder="1" applyAlignment="1" applyProtection="1">
      <alignment horizontal="center" vertical="center" wrapText="1" readingOrder="1"/>
    </xf>
    <xf numFmtId="0" fontId="10" fillId="0" borderId="37" xfId="0" applyFont="1" applyBorder="1" applyAlignment="1" applyProtection="1">
      <alignment horizontal="center" vertical="center" wrapText="1" readingOrder="1"/>
    </xf>
    <xf numFmtId="0" fontId="23" fillId="0" borderId="46" xfId="0" applyFont="1" applyBorder="1" applyAlignment="1" applyProtection="1">
      <alignment horizontal="left" vertical="center" wrapText="1" readingOrder="1"/>
    </xf>
    <xf numFmtId="0" fontId="23" fillId="0" borderId="42" xfId="0" applyFont="1" applyBorder="1" applyAlignment="1" applyProtection="1">
      <alignment horizontal="left" vertical="center" wrapText="1" readingOrder="1"/>
    </xf>
    <xf numFmtId="0" fontId="8" fillId="2" borderId="4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6" fillId="2" borderId="4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15" fillId="0" borderId="42" xfId="0" applyFont="1" applyBorder="1" applyAlignment="1" applyProtection="1">
      <alignment horizontal="center" vertical="center" wrapText="1" readingOrder="1"/>
    </xf>
    <xf numFmtId="0" fontId="23" fillId="0" borderId="23" xfId="0" applyFont="1" applyBorder="1" applyAlignment="1" applyProtection="1">
      <alignment horizontal="center" vertical="center" wrapText="1" readingOrder="1"/>
    </xf>
    <xf numFmtId="0" fontId="23" fillId="0" borderId="25" xfId="0" applyFont="1" applyBorder="1" applyAlignment="1" applyProtection="1">
      <alignment horizontal="center" vertical="center" wrapText="1" readingOrder="1"/>
    </xf>
    <xf numFmtId="0" fontId="15" fillId="0" borderId="43" xfId="0" applyFont="1" applyBorder="1" applyAlignment="1" applyProtection="1">
      <alignment horizontal="center" vertical="center" wrapText="1" readingOrder="1"/>
    </xf>
    <xf numFmtId="0" fontId="15" fillId="0" borderId="44" xfId="0" applyFont="1" applyBorder="1" applyAlignment="1" applyProtection="1">
      <alignment horizontal="center" vertical="center" wrapText="1" readingOrder="1"/>
    </xf>
    <xf numFmtId="0" fontId="12" fillId="0" borderId="11" xfId="0" applyFont="1" applyBorder="1" applyAlignment="1" applyProtection="1">
      <alignment horizontal="left" vertical="center" wrapText="1" readingOrder="1"/>
    </xf>
    <xf numFmtId="0" fontId="11" fillId="0" borderId="11" xfId="0" applyFont="1" applyBorder="1" applyAlignment="1" applyProtection="1">
      <alignment horizontal="left" vertical="center" wrapText="1" readingOrder="1"/>
    </xf>
    <xf numFmtId="0" fontId="37" fillId="0" borderId="23" xfId="0" applyFont="1" applyBorder="1" applyAlignment="1" applyProtection="1">
      <alignment horizontal="center" vertical="center" wrapText="1" readingOrder="1"/>
    </xf>
    <xf numFmtId="0" fontId="37" fillId="0" borderId="24" xfId="0" applyFont="1" applyBorder="1" applyAlignment="1" applyProtection="1">
      <alignment horizontal="center" vertical="center" wrapText="1" readingOrder="1"/>
    </xf>
    <xf numFmtId="0" fontId="37" fillId="0" borderId="25" xfId="0" applyFont="1" applyBorder="1" applyAlignment="1" applyProtection="1">
      <alignment horizontal="center" vertical="center" wrapText="1" readingOrder="1"/>
    </xf>
    <xf numFmtId="0" fontId="37" fillId="0" borderId="39" xfId="0" applyFont="1" applyBorder="1" applyAlignment="1" applyProtection="1">
      <alignment horizontal="center" vertical="center" wrapText="1" readingOrder="1"/>
    </xf>
    <xf numFmtId="0" fontId="24" fillId="0" borderId="0" xfId="0" applyFont="1" applyProtection="1"/>
    <xf numFmtId="9" fontId="14" fillId="6" borderId="10" xfId="0" applyNumberFormat="1" applyFont="1" applyFill="1" applyBorder="1" applyAlignment="1" applyProtection="1">
      <alignment horizontal="center" vertical="center" wrapText="1" readingOrder="1"/>
      <protection locked="0"/>
    </xf>
    <xf numFmtId="0" fontId="36" fillId="6" borderId="11" xfId="0" applyFont="1" applyFill="1" applyBorder="1" applyAlignment="1" applyProtection="1">
      <alignment horizontal="center" vertical="center" wrapText="1" readingOrder="1"/>
      <protection locked="0"/>
    </xf>
    <xf numFmtId="0" fontId="36" fillId="6" borderId="12" xfId="0" applyFont="1" applyFill="1" applyBorder="1" applyAlignment="1" applyProtection="1">
      <alignment horizontal="center" vertical="center" wrapText="1" readingOrder="1"/>
      <protection locked="0"/>
    </xf>
    <xf numFmtId="0" fontId="14" fillId="0" borderId="9" xfId="0" applyFont="1" applyBorder="1" applyAlignment="1" applyProtection="1">
      <alignment horizontal="center" vertical="center" wrapText="1" readingOrder="1"/>
      <protection locked="0"/>
    </xf>
    <xf numFmtId="0" fontId="14" fillId="0" borderId="12" xfId="0" applyFont="1" applyBorder="1" applyAlignment="1" applyProtection="1">
      <alignment horizontal="center" vertical="center" wrapText="1" readingOrder="1"/>
      <protection locked="0"/>
    </xf>
    <xf numFmtId="9" fontId="18" fillId="3" borderId="32" xfId="0" applyNumberFormat="1" applyFont="1" applyFill="1" applyBorder="1" applyAlignment="1" applyProtection="1">
      <alignment horizontal="center" vertical="center" wrapText="1"/>
      <protection locked="0"/>
    </xf>
    <xf numFmtId="1" fontId="18" fillId="3" borderId="36" xfId="0" applyNumberFormat="1" applyFont="1" applyFill="1" applyBorder="1" applyAlignment="1" applyProtection="1">
      <alignment horizontal="center" vertical="center" wrapText="1"/>
      <protection locked="0"/>
    </xf>
    <xf numFmtId="164" fontId="16" fillId="6" borderId="13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6" borderId="13" xfId="0" applyFont="1" applyFill="1" applyBorder="1" applyAlignment="1" applyProtection="1">
      <alignment horizontal="center" vertical="center" wrapText="1" readingOrder="1"/>
      <protection locked="0"/>
    </xf>
    <xf numFmtId="0" fontId="16" fillId="6" borderId="9" xfId="0" applyFont="1" applyFill="1" applyBorder="1" applyAlignment="1" applyProtection="1">
      <alignment horizontal="center" vertical="center" wrapText="1" readingOrder="1"/>
      <protection locked="0"/>
    </xf>
    <xf numFmtId="0" fontId="16" fillId="6" borderId="12" xfId="0" applyFont="1" applyFill="1" applyBorder="1" applyAlignment="1" applyProtection="1">
      <alignment horizontal="center" vertical="center" wrapText="1" readingOrder="1"/>
      <protection locked="0"/>
    </xf>
    <xf numFmtId="0" fontId="14" fillId="6" borderId="13" xfId="0" applyFont="1" applyFill="1" applyBorder="1" applyAlignment="1" applyProtection="1">
      <alignment horizontal="center" vertical="center" wrapText="1" readingOrder="1"/>
      <protection locked="0"/>
    </xf>
    <xf numFmtId="9" fontId="18" fillId="3" borderId="38" xfId="0" applyNumberFormat="1" applyFont="1" applyFill="1" applyBorder="1" applyAlignment="1" applyProtection="1">
      <alignment horizontal="center" vertical="center" wrapText="1"/>
      <protection locked="0"/>
    </xf>
    <xf numFmtId="1" fontId="18" fillId="3" borderId="36" xfId="0" applyNumberFormat="1" applyFont="1" applyFill="1" applyBorder="1" applyAlignment="1" applyProtection="1">
      <alignment horizontal="center" vertical="center" wrapText="1"/>
    </xf>
    <xf numFmtId="1" fontId="18" fillId="3" borderId="34" xfId="0" applyNumberFormat="1" applyFont="1" applyFill="1" applyBorder="1" applyAlignment="1" applyProtection="1">
      <alignment horizontal="center" vertical="center" wrapText="1"/>
    </xf>
    <xf numFmtId="1" fontId="18" fillId="3" borderId="35" xfId="0" applyNumberFormat="1" applyFont="1" applyFill="1" applyBorder="1" applyAlignment="1" applyProtection="1">
      <alignment horizontal="center" vertical="center" wrapText="1"/>
    </xf>
    <xf numFmtId="9" fontId="14" fillId="6" borderId="10" xfId="0" applyNumberFormat="1" applyFont="1" applyFill="1" applyBorder="1" applyAlignment="1" applyProtection="1">
      <alignment horizontal="center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</xdr:colOff>
      <xdr:row>0</xdr:row>
      <xdr:rowOff>22860</xdr:rowOff>
    </xdr:from>
    <xdr:ext cx="2000250" cy="1047750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" y="22860"/>
          <a:ext cx="2000250" cy="1047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673100</xdr:colOff>
      <xdr:row>7</xdr:row>
      <xdr:rowOff>12700</xdr:rowOff>
    </xdr:from>
    <xdr:to>
      <xdr:col>20</xdr:col>
      <xdr:colOff>425450</xdr:colOff>
      <xdr:row>13</xdr:row>
      <xdr:rowOff>162560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8757A0E-63B4-2826-1B8C-F0D41578F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6800" y="1397000"/>
          <a:ext cx="5518150" cy="2207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83820</xdr:colOff>
      <xdr:row>1</xdr:row>
      <xdr:rowOff>0</xdr:rowOff>
    </xdr:from>
    <xdr:ext cx="2000250" cy="1047750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820" y="280035"/>
          <a:ext cx="2000250" cy="1047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66675</xdr:rowOff>
    </xdr:from>
    <xdr:ext cx="2000250" cy="1047750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2298700</xdr:colOff>
      <xdr:row>45</xdr:row>
      <xdr:rowOff>40640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CC645C-1CBA-14A5-C189-53D61C06D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100" y="7251700"/>
          <a:ext cx="5435600" cy="2174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6AA4"/>
      </a:accent1>
      <a:accent2>
        <a:srgbClr val="00BEE1"/>
      </a:accent2>
      <a:accent3>
        <a:srgbClr val="97BF0D"/>
      </a:accent3>
      <a:accent4>
        <a:srgbClr val="DCDB1F"/>
      </a:accent4>
      <a:accent5>
        <a:srgbClr val="6586C3"/>
      </a:accent5>
      <a:accent6>
        <a:srgbClr val="009791"/>
      </a:accent6>
      <a:hlink>
        <a:srgbClr val="006AA4"/>
      </a:hlink>
      <a:folHlink>
        <a:srgbClr val="006AA4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AC1000"/>
  <sheetViews>
    <sheetView topLeftCell="A9" workbookViewId="0">
      <selection activeCell="E21" sqref="E21"/>
    </sheetView>
  </sheetViews>
  <sheetFormatPr baseColWidth="10" defaultColWidth="12.6640625" defaultRowHeight="15" customHeight="1" x14ac:dyDescent="0.15"/>
  <cols>
    <col min="1" max="1" width="1.1640625" customWidth="1"/>
    <col min="2" max="2" width="23.83203125" customWidth="1"/>
    <col min="3" max="3" width="37.33203125" customWidth="1"/>
    <col min="4" max="4" width="13.6640625" customWidth="1"/>
    <col min="5" max="7" width="13.83203125" customWidth="1"/>
    <col min="8" max="13" width="11.83203125" customWidth="1"/>
    <col min="14" max="14" width="10.83203125" customWidth="1"/>
    <col min="15" max="15" width="11.33203125" customWidth="1"/>
    <col min="16" max="16" width="6.83203125" customWidth="1"/>
    <col min="17" max="17" width="12" customWidth="1"/>
    <col min="18" max="18" width="12.5" customWidth="1"/>
    <col min="19" max="19" width="12" customWidth="1"/>
    <col min="20" max="20" width="10.1640625" customWidth="1"/>
    <col min="21" max="21" width="8.83203125" customWidth="1"/>
    <col min="22" max="24" width="9" customWidth="1"/>
    <col min="25" max="25" width="9.33203125" customWidth="1"/>
    <col min="26" max="28" width="7.1640625" customWidth="1"/>
  </cols>
  <sheetData>
    <row r="1" spans="1:29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9" ht="2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9" ht="36" customHeight="1" x14ac:dyDescent="0.2">
      <c r="A6" s="1"/>
      <c r="B6" s="1"/>
      <c r="C6" s="2" t="s">
        <v>0</v>
      </c>
      <c r="E6" s="1"/>
      <c r="F6" s="1"/>
      <c r="H6" s="96"/>
      <c r="I6" s="1"/>
      <c r="J6" s="1"/>
      <c r="K6" s="1"/>
      <c r="L6" s="1"/>
      <c r="M6" s="1"/>
      <c r="N6" s="1"/>
      <c r="O6" s="1"/>
      <c r="P6" s="1"/>
      <c r="Q6" s="3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9" ht="22" hidden="1" x14ac:dyDescent="0.2">
      <c r="A7" s="1"/>
      <c r="B7" s="3" t="s">
        <v>1</v>
      </c>
      <c r="C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9" ht="8.25" customHeight="1" thickBot="1" x14ac:dyDescent="0.25">
      <c r="A8" s="1"/>
      <c r="B8" s="9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51.75" customHeight="1" thickTop="1" x14ac:dyDescent="0.2">
      <c r="A9" s="1"/>
      <c r="B9" s="89" t="s">
        <v>2</v>
      </c>
      <c r="C9" s="4" t="s">
        <v>3</v>
      </c>
      <c r="D9" s="98" t="s">
        <v>95</v>
      </c>
      <c r="E9" s="105" t="s">
        <v>5</v>
      </c>
      <c r="F9" s="103"/>
      <c r="G9" s="104"/>
      <c r="H9" s="105" t="s">
        <v>6</v>
      </c>
      <c r="I9" s="103"/>
      <c r="J9" s="104"/>
      <c r="K9" s="105" t="s">
        <v>7</v>
      </c>
      <c r="L9" s="103"/>
      <c r="M9" s="106"/>
      <c r="N9" s="1"/>
      <c r="O9" s="6"/>
      <c r="P9" s="7"/>
      <c r="Q9" s="7"/>
      <c r="R9" s="101"/>
      <c r="S9" s="102"/>
      <c r="T9" s="101"/>
      <c r="U9" s="102"/>
      <c r="V9" s="101"/>
      <c r="W9" s="102"/>
      <c r="X9" s="1"/>
      <c r="Y9" s="1"/>
      <c r="Z9" s="1"/>
    </row>
    <row r="10" spans="1:29" ht="18.75" customHeight="1" x14ac:dyDescent="0.2">
      <c r="A10" s="8"/>
      <c r="B10" s="9"/>
      <c r="C10" s="10"/>
      <c r="D10" s="99"/>
      <c r="E10" s="14" t="s">
        <v>8</v>
      </c>
      <c r="F10" s="12" t="s">
        <v>9</v>
      </c>
      <c r="G10" s="13" t="s">
        <v>10</v>
      </c>
      <c r="H10" s="14" t="s">
        <v>8</v>
      </c>
      <c r="I10" s="12" t="s">
        <v>9</v>
      </c>
      <c r="J10" s="13" t="s">
        <v>10</v>
      </c>
      <c r="K10" s="14" t="s">
        <v>8</v>
      </c>
      <c r="L10" s="12" t="s">
        <v>9</v>
      </c>
      <c r="M10" s="15" t="s">
        <v>10</v>
      </c>
      <c r="N10" s="8"/>
      <c r="O10" s="16"/>
      <c r="P10" s="16"/>
      <c r="Q10" s="16"/>
      <c r="R10" s="17"/>
      <c r="S10" s="17"/>
      <c r="T10" s="17"/>
      <c r="U10" s="17"/>
      <c r="V10" s="17"/>
      <c r="W10" s="17"/>
      <c r="X10" s="8"/>
      <c r="Y10" s="8"/>
      <c r="Z10" s="8"/>
    </row>
    <row r="11" spans="1:29" ht="30" x14ac:dyDescent="0.2">
      <c r="A11" s="1"/>
      <c r="B11" s="18" t="s">
        <v>11</v>
      </c>
      <c r="C11" s="95" t="s">
        <v>12</v>
      </c>
      <c r="D11" s="100"/>
      <c r="E11" s="84"/>
      <c r="F11" s="83"/>
      <c r="G11" s="82"/>
      <c r="H11" s="55">
        <f>IF(E11=0,0,MIN($E$11:$G$11)*100/E11)</f>
        <v>0</v>
      </c>
      <c r="I11" s="56">
        <f>IF(F11=0,0,MIN($E$11:$G$11)*100/F11)</f>
        <v>0</v>
      </c>
      <c r="J11" s="50">
        <f>IF(G11=0,0,MIN($E$11:$G$11)*100/G11)</f>
        <v>0</v>
      </c>
      <c r="K11" s="55">
        <f>H11*D11</f>
        <v>0</v>
      </c>
      <c r="L11" s="56">
        <f>I11*D11</f>
        <v>0</v>
      </c>
      <c r="M11" s="51">
        <f>J11*D11</f>
        <v>0</v>
      </c>
      <c r="N11" s="1"/>
      <c r="O11" s="19"/>
      <c r="P11" s="20"/>
      <c r="Q11" s="21"/>
      <c r="R11" s="22"/>
      <c r="S11" s="22"/>
      <c r="T11" s="20"/>
      <c r="U11" s="23"/>
      <c r="V11" s="20"/>
      <c r="W11" s="20"/>
      <c r="X11" s="1"/>
      <c r="Y11" s="1"/>
      <c r="Z11" s="1"/>
    </row>
    <row r="12" spans="1:29" ht="16" x14ac:dyDescent="0.2">
      <c r="A12" s="1"/>
      <c r="B12" s="18" t="s">
        <v>13</v>
      </c>
      <c r="C12" s="95" t="s">
        <v>14</v>
      </c>
      <c r="D12" s="46"/>
      <c r="E12" s="47"/>
      <c r="F12" s="47"/>
      <c r="G12" s="48"/>
      <c r="H12" s="49">
        <f>IF(TRIM(E12)="sehr gut",100,IF(TRIM(E12)="gut",80,IF(TRIM(E12)="befriedigend",50,IF(TRIM(E12)="ausreichend",30,IF(TRIM(E12)="nicht ausreichend",0,0)))))</f>
        <v>0</v>
      </c>
      <c r="I12" s="49">
        <f t="shared" ref="I12:J12" si="0">IF(TRIM(F12)="sehr gut",100,IF(TRIM(F12)="gut",80,IF(TRIM(F12)="befriedigend",50,IF(TRIM(F12)="ausreichend",30,IF(TRIM(F12)="nicht ausreichend",0,0)))))</f>
        <v>0</v>
      </c>
      <c r="J12" s="50">
        <f t="shared" si="0"/>
        <v>0</v>
      </c>
      <c r="K12" s="49">
        <f>H12*$D$12</f>
        <v>0</v>
      </c>
      <c r="L12" s="49">
        <f>I12*$D$12</f>
        <v>0</v>
      </c>
      <c r="M12" s="51">
        <f>J12*$D$12</f>
        <v>0</v>
      </c>
      <c r="N12" s="1"/>
      <c r="O12" s="19"/>
      <c r="P12" s="24"/>
      <c r="Q12" s="21"/>
      <c r="R12" s="20"/>
      <c r="S12" s="20"/>
      <c r="T12" s="20"/>
      <c r="U12" s="20"/>
      <c r="V12" s="20"/>
      <c r="W12" s="20"/>
      <c r="X12" s="1"/>
      <c r="Y12" s="1"/>
      <c r="Z12" s="1"/>
    </row>
    <row r="13" spans="1:29" ht="39.75" customHeight="1" x14ac:dyDescent="0.2">
      <c r="A13" s="1"/>
      <c r="B13" s="18" t="s">
        <v>16</v>
      </c>
      <c r="C13" s="95" t="s">
        <v>17</v>
      </c>
      <c r="D13" s="46"/>
      <c r="E13" s="52"/>
      <c r="F13" s="53"/>
      <c r="G13" s="54"/>
      <c r="H13" s="55">
        <f>IF(E13=0,0,E13*100/MAX($E$13:$G$13))</f>
        <v>0</v>
      </c>
      <c r="I13" s="56">
        <f>IF(F13=0,0,F13*100/MAX($E$13:$G$13))</f>
        <v>0</v>
      </c>
      <c r="J13" s="50">
        <f>IF(G13=0,0,G13*100/MAX($E$13:$G$13))</f>
        <v>0</v>
      </c>
      <c r="K13" s="49">
        <f>H13*$D$13</f>
        <v>0</v>
      </c>
      <c r="L13" s="49">
        <f>I13*$D$13</f>
        <v>0</v>
      </c>
      <c r="M13" s="51">
        <f>J13*$D$13</f>
        <v>0</v>
      </c>
      <c r="N13" s="1"/>
      <c r="O13" s="19"/>
      <c r="P13" s="24"/>
      <c r="Q13" s="21"/>
      <c r="R13" s="20"/>
      <c r="S13" s="20"/>
      <c r="T13" s="20"/>
      <c r="U13" s="23"/>
      <c r="V13" s="23"/>
      <c r="W13" s="23"/>
      <c r="X13" s="1"/>
      <c r="Y13" s="1"/>
      <c r="Z13" s="1"/>
    </row>
    <row r="14" spans="1:29" ht="16.5" customHeight="1" x14ac:dyDescent="0.2">
      <c r="A14" s="1"/>
      <c r="B14" s="18" t="s">
        <v>18</v>
      </c>
      <c r="C14" s="94" t="s">
        <v>19</v>
      </c>
      <c r="D14" s="57"/>
      <c r="E14" s="58"/>
      <c r="F14" s="47"/>
      <c r="G14" s="48"/>
      <c r="H14" s="55">
        <f>IF(E14="ja",100,0)</f>
        <v>0</v>
      </c>
      <c r="I14" s="56">
        <f>IF(F14="ja",100,0)</f>
        <v>0</v>
      </c>
      <c r="J14" s="50">
        <f>IF(G14="ja",100,0)</f>
        <v>0</v>
      </c>
      <c r="K14" s="55">
        <f>H14*$D$14</f>
        <v>0</v>
      </c>
      <c r="L14" s="56">
        <f>I14*$D$14</f>
        <v>0</v>
      </c>
      <c r="M14" s="51">
        <f>J14*$D$14</f>
        <v>0</v>
      </c>
      <c r="N14" s="1"/>
      <c r="O14" s="19"/>
      <c r="P14" s="24"/>
      <c r="Q14" s="21"/>
      <c r="R14" s="20"/>
      <c r="S14" s="20"/>
      <c r="T14" s="20"/>
      <c r="U14" s="23"/>
      <c r="V14" s="23"/>
      <c r="W14" s="23"/>
      <c r="X14" s="1"/>
      <c r="Y14" s="1"/>
      <c r="Z14" s="1"/>
    </row>
    <row r="15" spans="1:29" ht="18" thickBot="1" x14ac:dyDescent="0.25">
      <c r="A15" s="1"/>
      <c r="B15" s="25" t="s">
        <v>20</v>
      </c>
      <c r="C15" s="26"/>
      <c r="D15" s="60">
        <f>SUM(D11:D14)</f>
        <v>0</v>
      </c>
      <c r="E15" s="61"/>
      <c r="F15" s="59"/>
      <c r="G15" s="62"/>
      <c r="H15" s="63"/>
      <c r="I15" s="59"/>
      <c r="J15" s="62"/>
      <c r="K15" s="64">
        <f t="shared" ref="K15:M15" si="1">SUM(K11:K14)</f>
        <v>0</v>
      </c>
      <c r="L15" s="65">
        <f t="shared" si="1"/>
        <v>0</v>
      </c>
      <c r="M15" s="66">
        <f t="shared" si="1"/>
        <v>0</v>
      </c>
      <c r="N15" s="1"/>
      <c r="O15" s="27"/>
      <c r="P15" s="27"/>
      <c r="Q15" s="28"/>
      <c r="R15" s="27"/>
      <c r="S15" s="27"/>
      <c r="T15" s="27"/>
      <c r="U15" s="27"/>
      <c r="V15" s="29"/>
      <c r="W15" s="29"/>
      <c r="X15" s="1"/>
      <c r="Y15" s="1"/>
      <c r="Z15" s="1"/>
    </row>
    <row r="16" spans="1:29" ht="18.75" customHeight="1" thickTop="1" x14ac:dyDescent="0.2">
      <c r="A16" s="1"/>
      <c r="B16" s="1"/>
      <c r="C16" s="1"/>
      <c r="D16" s="85"/>
      <c r="E16" s="1"/>
      <c r="F16" s="1"/>
      <c r="G16" s="1"/>
      <c r="H16" s="1"/>
      <c r="I16" s="1"/>
      <c r="J16" s="1"/>
      <c r="K16" s="85" t="s">
        <v>21</v>
      </c>
      <c r="M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8" ht="22.5" customHeight="1" x14ac:dyDescent="0.2">
      <c r="A17" s="1"/>
      <c r="B17" s="30" t="s">
        <v>22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8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7.5" customHeight="1" thickBot="1" x14ac:dyDescent="0.25">
      <c r="A18" s="1"/>
      <c r="B18" s="31"/>
      <c r="C18" s="1"/>
      <c r="D18" s="1"/>
      <c r="E18" s="1"/>
      <c r="F18" s="1"/>
      <c r="G18" s="1"/>
      <c r="H18" s="1"/>
      <c r="I18" s="1"/>
      <c r="J18" s="1"/>
      <c r="L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9.25" customHeight="1" thickTop="1" x14ac:dyDescent="0.2">
      <c r="A19" s="1"/>
      <c r="B19" s="89" t="s">
        <v>2</v>
      </c>
      <c r="C19" s="4" t="s">
        <v>3</v>
      </c>
      <c r="D19" s="4" t="s">
        <v>23</v>
      </c>
      <c r="E19" s="32" t="s">
        <v>24</v>
      </c>
      <c r="F19" s="5" t="s">
        <v>95</v>
      </c>
      <c r="G19" s="107" t="s">
        <v>5</v>
      </c>
      <c r="H19" s="108"/>
      <c r="I19" s="109"/>
      <c r="J19" s="110" t="s">
        <v>6</v>
      </c>
      <c r="K19" s="108"/>
      <c r="L19" s="108"/>
      <c r="M19" s="107" t="s">
        <v>7</v>
      </c>
      <c r="N19" s="108"/>
      <c r="O19" s="109"/>
      <c r="P19" s="1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2" x14ac:dyDescent="0.2">
      <c r="A20" s="1"/>
      <c r="B20" s="9"/>
      <c r="C20" s="10"/>
      <c r="D20" s="10"/>
      <c r="E20" s="10"/>
      <c r="F20" s="11"/>
      <c r="G20" s="90" t="s">
        <v>8</v>
      </c>
      <c r="H20" s="91" t="s">
        <v>9</v>
      </c>
      <c r="I20" s="92" t="s">
        <v>10</v>
      </c>
      <c r="J20" s="90" t="s">
        <v>8</v>
      </c>
      <c r="K20" s="91" t="s">
        <v>9</v>
      </c>
      <c r="L20" s="93" t="s">
        <v>10</v>
      </c>
      <c r="M20" s="90" t="s">
        <v>8</v>
      </c>
      <c r="N20" s="91" t="s">
        <v>9</v>
      </c>
      <c r="O20" s="92" t="s">
        <v>10</v>
      </c>
      <c r="P20" s="1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60.75" customHeight="1" x14ac:dyDescent="0.2">
      <c r="A21" s="1"/>
      <c r="B21" s="18" t="s">
        <v>25</v>
      </c>
      <c r="C21" s="87" t="s">
        <v>26</v>
      </c>
      <c r="D21" s="67"/>
      <c r="E21" s="68"/>
      <c r="F21" s="69"/>
      <c r="G21" s="70"/>
      <c r="H21" s="67"/>
      <c r="I21" s="71"/>
      <c r="J21" s="55">
        <f>IF(ISBLANK(G21),0,IF(G21&gt;=$D$21,100,IF(G21&lt;=$E$21,0,(G21-$E$21)/($D$21-$E$21)*100)))</f>
        <v>0</v>
      </c>
      <c r="K21" s="55">
        <f>IF(ISBLANK(H21),0,IF(H21&gt;=$D$21,100,IF(H21&lt;=$E$21,0,(H21-$E$21)/($D$21-$E$21)*100)))</f>
        <v>0</v>
      </c>
      <c r="L21" s="72">
        <f>IF(ISBLANK(I21),0,IF(I21&gt;=$D$21,100,IF(I21&lt;=$E$21,0,(I21-$E$21)/($D$21-$E$21)*100)))</f>
        <v>0</v>
      </c>
      <c r="M21" s="73">
        <f t="shared" ref="M21:O21" si="2">J21*$F$21</f>
        <v>0</v>
      </c>
      <c r="N21" s="55">
        <f t="shared" si="2"/>
        <v>0</v>
      </c>
      <c r="O21" s="74">
        <f t="shared" si="2"/>
        <v>0</v>
      </c>
      <c r="P21" s="1"/>
      <c r="Q21" s="33"/>
      <c r="R21" s="20"/>
      <c r="S21" s="21"/>
      <c r="T21" s="22"/>
      <c r="U21" s="22"/>
      <c r="V21" s="20"/>
      <c r="W21" s="23"/>
      <c r="X21" s="20"/>
      <c r="Y21" s="20"/>
      <c r="Z21" s="1"/>
      <c r="AA21" s="1"/>
      <c r="AB21" s="1"/>
    </row>
    <row r="22" spans="1:28" ht="147" customHeight="1" thickBot="1" x14ac:dyDescent="0.25">
      <c r="A22" s="1"/>
      <c r="B22" s="18" t="s">
        <v>27</v>
      </c>
      <c r="C22" s="86" t="s">
        <v>28</v>
      </c>
      <c r="D22" s="67"/>
      <c r="E22" s="68"/>
      <c r="F22" s="69"/>
      <c r="G22" s="70"/>
      <c r="H22" s="67"/>
      <c r="I22" s="71"/>
      <c r="J22" s="55">
        <f>IF(ISBLANK(G22),0,IF(G22&lt;=$D$22,100,IF(G22&gt;=$E$22,0,($E$22-G22)/($E$22-$D$22)*100)))</f>
        <v>0</v>
      </c>
      <c r="K22" s="55">
        <f>IF(ISBLANK(H22),0,IF(H22&lt;=$D$22,100,IF(H22&gt;=$E$22,0,($E$22-H22)/($E$22-$D$22)*100)))</f>
        <v>0</v>
      </c>
      <c r="L22" s="72">
        <f>IF(ISBLANK(I22),0,IF(I22&lt;=$D$22,100,IF(I22&gt;=$E$22,0,($E$22-I22)/($E$22-$D$22)*100)))</f>
        <v>0</v>
      </c>
      <c r="M22" s="75">
        <f t="shared" ref="M22:O22" si="3">J22*$F$22</f>
        <v>0</v>
      </c>
      <c r="N22" s="76">
        <f t="shared" si="3"/>
        <v>0</v>
      </c>
      <c r="O22" s="77">
        <f t="shared" si="3"/>
        <v>0</v>
      </c>
      <c r="P22" s="1"/>
      <c r="Q22" s="33"/>
      <c r="R22" s="20"/>
      <c r="S22" s="21"/>
      <c r="T22" s="20"/>
      <c r="U22" s="20"/>
      <c r="V22" s="20"/>
      <c r="W22" s="20"/>
      <c r="X22" s="20"/>
      <c r="Y22" s="20"/>
      <c r="Z22" s="1"/>
      <c r="AA22" s="1"/>
      <c r="AB22" s="1"/>
    </row>
    <row r="23" spans="1:28" ht="21.75" customHeight="1" thickBot="1" x14ac:dyDescent="0.25">
      <c r="A23" s="1"/>
      <c r="B23" s="25" t="s">
        <v>20</v>
      </c>
      <c r="C23" s="26"/>
      <c r="D23" s="78"/>
      <c r="E23" s="79"/>
      <c r="F23" s="80">
        <f>SUM(F21:F22)</f>
        <v>0</v>
      </c>
      <c r="G23" s="81"/>
      <c r="H23" s="59"/>
      <c r="I23" s="62"/>
      <c r="J23" s="63"/>
      <c r="K23" s="59"/>
      <c r="L23" s="62"/>
      <c r="M23" s="64">
        <f t="shared" ref="M23:O23" si="4">SUM(M21:M22)</f>
        <v>0</v>
      </c>
      <c r="N23" s="65">
        <f t="shared" si="4"/>
        <v>0</v>
      </c>
      <c r="O23" s="66">
        <f t="shared" si="4"/>
        <v>0</v>
      </c>
      <c r="P23" s="1"/>
      <c r="Q23" s="27"/>
      <c r="R23" s="27"/>
      <c r="S23" s="28"/>
      <c r="T23" s="27"/>
      <c r="U23" s="27"/>
      <c r="V23" s="27"/>
      <c r="W23" s="27"/>
      <c r="X23" s="29"/>
      <c r="Y23" s="29"/>
      <c r="Z23" s="1"/>
      <c r="AA23" s="1"/>
      <c r="AB23" s="1"/>
    </row>
    <row r="24" spans="1:28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85" t="s">
        <v>21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4" x14ac:dyDescent="0.2">
      <c r="A25" s="1"/>
      <c r="B25" s="3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4" x14ac:dyDescent="0.2">
      <c r="A26" s="1"/>
      <c r="B26" s="34"/>
      <c r="C26" s="3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4" x14ac:dyDescent="0.2">
      <c r="A27" s="1"/>
      <c r="B27" s="3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sheetProtection sheet="1" objects="1" scenarios="1" selectLockedCells="1"/>
  <mergeCells count="9">
    <mergeCell ref="R9:S9"/>
    <mergeCell ref="T9:U9"/>
    <mergeCell ref="V9:W9"/>
    <mergeCell ref="G19:I19"/>
    <mergeCell ref="J19:L19"/>
    <mergeCell ref="M19:O19"/>
    <mergeCell ref="E9:G9"/>
    <mergeCell ref="H9:J9"/>
    <mergeCell ref="K9:M9"/>
  </mergeCells>
  <pageMargins left="0.7" right="0.7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ErrorMessage="1" xr:uid="{00000000-0002-0000-0000-000000000000}">
          <x14:formula1>
            <xm:f>Erläuterungen!$G$18:$G$22</xm:f>
          </x14:formula1>
          <xm:sqref>E14:G14</xm:sqref>
        </x14:dataValidation>
        <x14:dataValidation type="list" allowBlank="1" showErrorMessage="1" xr:uid="{00000000-0002-0000-0000-000001000000}">
          <x14:formula1>
            <xm:f>Erläuterungen!$G$4:$G$8</xm:f>
          </x14:formula1>
          <xm:sqref>E12:G12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A1:AC999"/>
  <sheetViews>
    <sheetView workbookViewId="0">
      <selection activeCell="I20" sqref="I20"/>
    </sheetView>
  </sheetViews>
  <sheetFormatPr baseColWidth="10" defaultColWidth="12.6640625" defaultRowHeight="15" customHeight="1" x14ac:dyDescent="0.15"/>
  <cols>
    <col min="1" max="1" width="1.5" style="115" customWidth="1"/>
    <col min="2" max="2" width="31.5" style="115" customWidth="1"/>
    <col min="3" max="3" width="28.83203125" style="115" customWidth="1"/>
    <col min="4" max="4" width="13" style="115" customWidth="1"/>
    <col min="5" max="13" width="12.6640625" style="115" customWidth="1"/>
    <col min="14" max="14" width="6.83203125" style="115" customWidth="1"/>
    <col min="15" max="15" width="12" style="115" customWidth="1"/>
    <col min="16" max="16" width="12.5" style="115" customWidth="1"/>
    <col min="17" max="17" width="12" style="115" customWidth="1"/>
    <col min="18" max="18" width="10.1640625" style="115" customWidth="1"/>
    <col min="19" max="19" width="8.83203125" style="115" customWidth="1"/>
    <col min="20" max="22" width="9" style="115" customWidth="1"/>
    <col min="23" max="23" width="9.33203125" style="115" customWidth="1"/>
    <col min="24" max="28" width="7.1640625" style="115" customWidth="1"/>
    <col min="29" max="29" width="9.6640625" style="115" customWidth="1"/>
    <col min="30" max="16384" width="12.6640625" style="115"/>
  </cols>
  <sheetData>
    <row r="1" spans="1:29" ht="12.75" customHeight="1" x14ac:dyDescent="0.2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</row>
    <row r="2" spans="1:29" ht="12.7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</row>
    <row r="3" spans="1:29" ht="12.7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</row>
    <row r="4" spans="1:29" ht="12.7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</row>
    <row r="5" spans="1:29" ht="33" x14ac:dyDescent="0.2">
      <c r="A5" s="112"/>
      <c r="B5" s="112"/>
      <c r="C5" s="164" t="s">
        <v>29</v>
      </c>
      <c r="F5" s="112"/>
      <c r="G5" s="112"/>
      <c r="H5" s="112"/>
      <c r="I5" s="112"/>
      <c r="J5" s="112"/>
      <c r="K5" s="112"/>
      <c r="L5" s="112"/>
      <c r="M5" s="112"/>
      <c r="N5" s="112"/>
      <c r="O5" s="133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</row>
    <row r="6" spans="1:29" ht="12.75" customHeight="1" x14ac:dyDescent="0.2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</row>
    <row r="7" spans="1:29" ht="22" x14ac:dyDescent="0.2">
      <c r="A7" s="112"/>
      <c r="B7" s="132" t="s">
        <v>30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33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</row>
    <row r="8" spans="1:29" ht="6.75" customHeight="1" x14ac:dyDescent="0.2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</row>
    <row r="9" spans="1:29" ht="32.25" customHeight="1" x14ac:dyDescent="0.2">
      <c r="A9" s="112"/>
      <c r="B9" s="135" t="s">
        <v>2</v>
      </c>
      <c r="C9" s="136" t="s">
        <v>31</v>
      </c>
      <c r="D9" s="137" t="s">
        <v>95</v>
      </c>
      <c r="E9" s="138" t="s">
        <v>5</v>
      </c>
      <c r="F9" s="139"/>
      <c r="G9" s="140"/>
      <c r="H9" s="141" t="s">
        <v>6</v>
      </c>
      <c r="I9" s="139"/>
      <c r="J9" s="140"/>
      <c r="K9" s="141" t="s">
        <v>7</v>
      </c>
      <c r="L9" s="139"/>
      <c r="M9" s="142"/>
      <c r="N9" s="112"/>
      <c r="O9" s="143"/>
      <c r="P9" s="144"/>
      <c r="Q9" s="144"/>
      <c r="R9" s="145"/>
      <c r="S9" s="146"/>
      <c r="T9" s="145"/>
      <c r="U9" s="146"/>
      <c r="V9" s="145"/>
      <c r="W9" s="146"/>
      <c r="X9" s="112"/>
      <c r="Y9" s="112"/>
      <c r="Z9" s="112"/>
      <c r="AA9" s="112"/>
      <c r="AB9" s="112"/>
      <c r="AC9" s="112"/>
    </row>
    <row r="10" spans="1:29" ht="18.75" customHeight="1" x14ac:dyDescent="0.2">
      <c r="A10" s="147"/>
      <c r="B10" s="165"/>
      <c r="C10" s="166"/>
      <c r="D10" s="167"/>
      <c r="E10" s="151" t="s">
        <v>8</v>
      </c>
      <c r="F10" s="152" t="s">
        <v>9</v>
      </c>
      <c r="G10" s="153" t="s">
        <v>10</v>
      </c>
      <c r="H10" s="154" t="s">
        <v>8</v>
      </c>
      <c r="I10" s="152" t="s">
        <v>9</v>
      </c>
      <c r="J10" s="153" t="s">
        <v>10</v>
      </c>
      <c r="K10" s="154" t="s">
        <v>8</v>
      </c>
      <c r="L10" s="152" t="s">
        <v>9</v>
      </c>
      <c r="M10" s="155" t="s">
        <v>10</v>
      </c>
      <c r="N10" s="147"/>
      <c r="O10" s="168"/>
      <c r="P10" s="168"/>
      <c r="Q10" s="168"/>
      <c r="R10" s="158"/>
      <c r="S10" s="158"/>
      <c r="T10" s="158"/>
      <c r="U10" s="158"/>
      <c r="V10" s="158"/>
      <c r="W10" s="158"/>
      <c r="X10" s="147"/>
      <c r="Y10" s="147"/>
      <c r="Z10" s="147"/>
      <c r="AA10" s="147"/>
      <c r="AB10" s="147"/>
      <c r="AC10" s="147"/>
    </row>
    <row r="11" spans="1:29" ht="54.75" customHeight="1" x14ac:dyDescent="0.2">
      <c r="A11" s="112"/>
      <c r="B11" s="129" t="s">
        <v>11</v>
      </c>
      <c r="C11" s="130" t="s">
        <v>12</v>
      </c>
      <c r="D11" s="246">
        <v>0.6</v>
      </c>
      <c r="E11" s="84">
        <v>20000</v>
      </c>
      <c r="F11" s="170">
        <v>24000</v>
      </c>
      <c r="G11" s="82">
        <v>21000</v>
      </c>
      <c r="H11" s="49">
        <f t="shared" ref="H11:J11" si="0">MIN($E$11:$G$11)*100/E11</f>
        <v>100</v>
      </c>
      <c r="I11" s="56">
        <f t="shared" si="0"/>
        <v>83.333333333333329</v>
      </c>
      <c r="J11" s="50">
        <f t="shared" si="0"/>
        <v>95.238095238095241</v>
      </c>
      <c r="K11" s="55">
        <f t="shared" ref="K11:M11" si="1">H11*$D$11</f>
        <v>60</v>
      </c>
      <c r="L11" s="56">
        <f t="shared" si="1"/>
        <v>49.999999999999993</v>
      </c>
      <c r="M11" s="50">
        <f t="shared" si="1"/>
        <v>57.142857142857146</v>
      </c>
      <c r="N11" s="112"/>
      <c r="O11" s="162"/>
      <c r="P11" s="126"/>
      <c r="Q11" s="127"/>
      <c r="R11" s="131"/>
      <c r="S11" s="131"/>
      <c r="T11" s="126"/>
      <c r="U11" s="128"/>
      <c r="V11" s="126"/>
      <c r="W11" s="126"/>
      <c r="X11" s="112"/>
      <c r="Y11" s="112"/>
      <c r="Z11" s="112"/>
      <c r="AA11" s="112"/>
      <c r="AB11" s="112"/>
      <c r="AC11" s="112"/>
    </row>
    <row r="12" spans="1:29" ht="19.5" customHeight="1" x14ac:dyDescent="0.2">
      <c r="A12" s="112"/>
      <c r="B12" s="129" t="s">
        <v>32</v>
      </c>
      <c r="C12" s="130" t="s">
        <v>19</v>
      </c>
      <c r="D12" s="230">
        <v>0.1</v>
      </c>
      <c r="E12" s="231" t="s">
        <v>34</v>
      </c>
      <c r="F12" s="58" t="s">
        <v>33</v>
      </c>
      <c r="G12" s="232" t="s">
        <v>34</v>
      </c>
      <c r="H12" s="49">
        <f>IF(E12="Ja",100,IF(E12="Nein",0,""))</f>
        <v>0</v>
      </c>
      <c r="I12" s="233">
        <f>IF(F12="Ja",100,IF(F12="Nein",0,""))</f>
        <v>100</v>
      </c>
      <c r="J12" s="234">
        <f>IF(G12="Ja",100,IF(G12="Nein",0,""))</f>
        <v>0</v>
      </c>
      <c r="K12" s="49">
        <f t="shared" ref="K12:M12" si="2">H12*$D$12</f>
        <v>0</v>
      </c>
      <c r="L12" s="233">
        <f t="shared" si="2"/>
        <v>10</v>
      </c>
      <c r="M12" s="234">
        <f t="shared" si="2"/>
        <v>0</v>
      </c>
      <c r="N12" s="112"/>
      <c r="O12" s="162"/>
      <c r="P12" s="163"/>
      <c r="Q12" s="127"/>
      <c r="R12" s="126"/>
      <c r="S12" s="126"/>
      <c r="T12" s="126"/>
      <c r="U12" s="126"/>
      <c r="V12" s="126"/>
      <c r="W12" s="126"/>
      <c r="X12" s="112"/>
      <c r="Y12" s="112"/>
      <c r="Z12" s="112"/>
      <c r="AA12" s="112"/>
      <c r="AB12" s="112"/>
      <c r="AC12" s="112"/>
    </row>
    <row r="13" spans="1:29" ht="48.75" customHeight="1" x14ac:dyDescent="0.2">
      <c r="A13" s="112"/>
      <c r="B13" s="129" t="s">
        <v>35</v>
      </c>
      <c r="C13" s="130" t="s">
        <v>19</v>
      </c>
      <c r="D13" s="230">
        <v>0.3</v>
      </c>
      <c r="E13" s="231" t="s">
        <v>33</v>
      </c>
      <c r="F13" s="58" t="s">
        <v>34</v>
      </c>
      <c r="G13" s="232" t="s">
        <v>34</v>
      </c>
      <c r="H13" s="49">
        <f>IF(E13="Ja",100,IF(E13="Nein",0,""))</f>
        <v>100</v>
      </c>
      <c r="I13" s="49">
        <f t="shared" ref="I13" si="3">IF(F13="Ja",100,IF(F13="Nein",0,""))</f>
        <v>0</v>
      </c>
      <c r="J13" s="234">
        <f>IF(TRIM(G13)="Ja",100,IF(TRIM(G13)="Nein",0,""))</f>
        <v>0</v>
      </c>
      <c r="K13" s="55">
        <f t="shared" ref="K13:M13" si="4">H13*$D$13</f>
        <v>30</v>
      </c>
      <c r="L13" s="56">
        <f t="shared" si="4"/>
        <v>0</v>
      </c>
      <c r="M13" s="50">
        <f t="shared" si="4"/>
        <v>0</v>
      </c>
      <c r="N13" s="112"/>
      <c r="O13" s="162"/>
      <c r="P13" s="163"/>
      <c r="Q13" s="127"/>
      <c r="R13" s="126"/>
      <c r="S13" s="126"/>
      <c r="T13" s="126"/>
      <c r="U13" s="128"/>
      <c r="V13" s="128"/>
      <c r="W13" s="128"/>
      <c r="X13" s="112"/>
      <c r="Y13" s="112"/>
      <c r="Z13" s="112"/>
      <c r="AA13" s="112"/>
      <c r="AB13" s="112"/>
      <c r="AC13" s="112"/>
    </row>
    <row r="14" spans="1:29" ht="17" x14ac:dyDescent="0.2">
      <c r="A14" s="112"/>
      <c r="B14" s="120" t="s">
        <v>20</v>
      </c>
      <c r="C14" s="159"/>
      <c r="D14" s="235">
        <f>SUM(D11:D13)</f>
        <v>1</v>
      </c>
      <c r="E14" s="160"/>
      <c r="F14" s="160"/>
      <c r="G14" s="160"/>
      <c r="H14" s="160"/>
      <c r="I14" s="160"/>
      <c r="J14" s="161"/>
      <c r="K14" s="236">
        <f t="shared" ref="K14:M14" si="5">SUM(K11:K13)</f>
        <v>90</v>
      </c>
      <c r="L14" s="175">
        <f t="shared" si="5"/>
        <v>59.999999999999993</v>
      </c>
      <c r="M14" s="176">
        <f t="shared" si="5"/>
        <v>57.142857142857146</v>
      </c>
      <c r="N14" s="112"/>
      <c r="O14" s="117"/>
      <c r="P14" s="118"/>
      <c r="Q14" s="119"/>
      <c r="R14" s="118"/>
      <c r="S14" s="118"/>
      <c r="T14" s="118"/>
      <c r="U14" s="118"/>
      <c r="V14" s="117"/>
      <c r="W14" s="117"/>
      <c r="X14" s="112"/>
      <c r="Y14" s="112"/>
      <c r="Z14" s="112"/>
      <c r="AA14" s="112"/>
      <c r="AB14" s="112"/>
      <c r="AC14" s="112"/>
    </row>
    <row r="15" spans="1:29" ht="12.75" customHeight="1" x14ac:dyDescent="0.2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4" t="s">
        <v>94</v>
      </c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</row>
    <row r="16" spans="1:29" ht="22" x14ac:dyDescent="0.2">
      <c r="A16" s="112"/>
      <c r="B16" s="132" t="s">
        <v>36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33"/>
      <c r="P16" s="134" t="s">
        <v>37</v>
      </c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</row>
    <row r="17" spans="1:29" ht="6" customHeight="1" x14ac:dyDescent="0.2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</row>
    <row r="18" spans="1:29" ht="33" customHeight="1" x14ac:dyDescent="0.2">
      <c r="A18" s="112"/>
      <c r="B18" s="135" t="s">
        <v>2</v>
      </c>
      <c r="C18" s="136" t="s">
        <v>31</v>
      </c>
      <c r="D18" s="137" t="s">
        <v>95</v>
      </c>
      <c r="E18" s="138" t="s">
        <v>5</v>
      </c>
      <c r="F18" s="139"/>
      <c r="G18" s="140"/>
      <c r="H18" s="141" t="s">
        <v>6</v>
      </c>
      <c r="I18" s="139"/>
      <c r="J18" s="140"/>
      <c r="K18" s="141" t="s">
        <v>7</v>
      </c>
      <c r="L18" s="139"/>
      <c r="M18" s="142"/>
      <c r="N18" s="112"/>
      <c r="O18" s="143"/>
      <c r="P18" s="144"/>
      <c r="Q18" s="144"/>
      <c r="R18" s="145"/>
      <c r="S18" s="146"/>
      <c r="T18" s="145"/>
      <c r="U18" s="146"/>
      <c r="V18" s="145"/>
      <c r="W18" s="146"/>
      <c r="X18" s="112"/>
      <c r="Y18" s="112"/>
      <c r="Z18" s="112"/>
      <c r="AA18" s="112"/>
      <c r="AB18" s="112"/>
      <c r="AC18" s="112"/>
    </row>
    <row r="19" spans="1:29" x14ac:dyDescent="0.2">
      <c r="A19" s="147"/>
      <c r="B19" s="148"/>
      <c r="C19" s="149"/>
      <c r="D19" s="150"/>
      <c r="E19" s="151" t="s">
        <v>8</v>
      </c>
      <c r="F19" s="152" t="s">
        <v>9</v>
      </c>
      <c r="G19" s="153" t="s">
        <v>10</v>
      </c>
      <c r="H19" s="154" t="s">
        <v>8</v>
      </c>
      <c r="I19" s="152" t="s">
        <v>9</v>
      </c>
      <c r="J19" s="153" t="s">
        <v>10</v>
      </c>
      <c r="K19" s="154" t="s">
        <v>8</v>
      </c>
      <c r="L19" s="152" t="s">
        <v>9</v>
      </c>
      <c r="M19" s="155" t="s">
        <v>10</v>
      </c>
      <c r="N19" s="147"/>
      <c r="O19" s="156"/>
      <c r="P19" s="157"/>
      <c r="Q19" s="157"/>
      <c r="R19" s="158"/>
      <c r="S19" s="158"/>
      <c r="T19" s="158"/>
      <c r="U19" s="158"/>
      <c r="V19" s="158"/>
      <c r="W19" s="158"/>
      <c r="X19" s="147"/>
      <c r="Y19" s="147"/>
      <c r="Z19" s="147"/>
      <c r="AA19" s="147"/>
      <c r="AB19" s="147"/>
      <c r="AC19" s="147"/>
    </row>
    <row r="20" spans="1:29" ht="51" x14ac:dyDescent="0.2">
      <c r="A20" s="112"/>
      <c r="B20" s="129" t="s">
        <v>11</v>
      </c>
      <c r="C20" s="130" t="s">
        <v>12</v>
      </c>
      <c r="D20" s="189">
        <v>0.6</v>
      </c>
      <c r="E20" s="237">
        <v>16000</v>
      </c>
      <c r="F20" s="170">
        <v>24000</v>
      </c>
      <c r="G20" s="82">
        <v>19000</v>
      </c>
      <c r="H20" s="55">
        <f t="shared" ref="H20:J20" si="6">MIN($E$20:$G$20)*100/E20</f>
        <v>100</v>
      </c>
      <c r="I20" s="56">
        <f t="shared" si="6"/>
        <v>66.666666666666671</v>
      </c>
      <c r="J20" s="50">
        <f t="shared" si="6"/>
        <v>84.21052631578948</v>
      </c>
      <c r="K20" s="55">
        <f t="shared" ref="K20:M20" si="7">H20*$D$11</f>
        <v>60</v>
      </c>
      <c r="L20" s="56">
        <f t="shared" si="7"/>
        <v>40</v>
      </c>
      <c r="M20" s="50">
        <f t="shared" si="7"/>
        <v>50.526315789473685</v>
      </c>
      <c r="N20" s="112"/>
      <c r="O20" s="125"/>
      <c r="P20" s="126"/>
      <c r="Q20" s="127"/>
      <c r="R20" s="131"/>
      <c r="S20" s="131"/>
      <c r="T20" s="126"/>
      <c r="U20" s="128"/>
      <c r="V20" s="126"/>
      <c r="W20" s="126"/>
      <c r="X20" s="112"/>
      <c r="Y20" s="112"/>
      <c r="Z20" s="112"/>
      <c r="AA20" s="112"/>
      <c r="AB20" s="112"/>
      <c r="AC20" s="112"/>
    </row>
    <row r="21" spans="1:29" ht="35.25" customHeight="1" x14ac:dyDescent="0.2">
      <c r="A21" s="112"/>
      <c r="B21" s="129" t="s">
        <v>38</v>
      </c>
      <c r="C21" s="130" t="s">
        <v>14</v>
      </c>
      <c r="D21" s="189">
        <v>0.1</v>
      </c>
      <c r="E21" s="238" t="s">
        <v>15</v>
      </c>
      <c r="F21" s="239" t="s">
        <v>15</v>
      </c>
      <c r="G21" s="240" t="s">
        <v>68</v>
      </c>
      <c r="H21" s="49">
        <f>IF(E21="sehr gut",100,IF(E21="gut",80,IF(E21="befriedigend",50,IF(TRIM(CLEAN(E21))="ausreichend",30,IF(E21="nicht ausreichend",0,0)))))</f>
        <v>80</v>
      </c>
      <c r="I21" s="233">
        <f>IF(F21="sehr gut",100,IF(F21="gut",80,IF(F21="befriedigend",50,IF(TRIM(CLEAN(F21))="ausreichend",30,IF(F21="nicht ausreichend",0,0)))))</f>
        <v>80</v>
      </c>
      <c r="J21" s="234">
        <f>IF(G21="sehr gut",100,IF(G21="gut",80,IF(G21="befriedigend",50,IF(TRIM(CLEAN(G21))="ausreichend",30,IF(G21="nicht ausreichend",0,0)))))</f>
        <v>30</v>
      </c>
      <c r="K21" s="55">
        <f t="shared" ref="K21:M21" si="8">H21*$D$21</f>
        <v>8</v>
      </c>
      <c r="L21" s="56">
        <f t="shared" si="8"/>
        <v>8</v>
      </c>
      <c r="M21" s="50">
        <f t="shared" si="8"/>
        <v>3</v>
      </c>
      <c r="N21" s="112"/>
      <c r="O21" s="125"/>
      <c r="P21" s="126"/>
      <c r="Q21" s="127"/>
      <c r="R21" s="126"/>
      <c r="S21" s="126"/>
      <c r="T21" s="126"/>
      <c r="U21" s="126"/>
      <c r="V21" s="126"/>
      <c r="W21" s="126"/>
      <c r="X21" s="112"/>
      <c r="Y21" s="112"/>
      <c r="Z21" s="112"/>
      <c r="AA21" s="112"/>
      <c r="AB21" s="112"/>
      <c r="AC21" s="112"/>
    </row>
    <row r="22" spans="1:29" ht="51" x14ac:dyDescent="0.2">
      <c r="A22" s="112"/>
      <c r="B22" s="129" t="s">
        <v>40</v>
      </c>
      <c r="C22" s="130" t="s">
        <v>17</v>
      </c>
      <c r="D22" s="189">
        <v>0.3</v>
      </c>
      <c r="E22" s="241">
        <v>10</v>
      </c>
      <c r="F22" s="47">
        <v>40</v>
      </c>
      <c r="G22" s="48">
        <v>20</v>
      </c>
      <c r="H22" s="55">
        <f t="shared" ref="H22:J22" si="9">E22*100/MAX($E$22:$G$22)</f>
        <v>25</v>
      </c>
      <c r="I22" s="56">
        <f t="shared" si="9"/>
        <v>100</v>
      </c>
      <c r="J22" s="50">
        <f t="shared" si="9"/>
        <v>50</v>
      </c>
      <c r="K22" s="55">
        <f t="shared" ref="K22:M22" si="10">H22*$D$22</f>
        <v>7.5</v>
      </c>
      <c r="L22" s="56">
        <f t="shared" si="10"/>
        <v>30</v>
      </c>
      <c r="M22" s="50">
        <f t="shared" si="10"/>
        <v>15</v>
      </c>
      <c r="N22" s="112"/>
      <c r="O22" s="125"/>
      <c r="P22" s="126"/>
      <c r="Q22" s="127"/>
      <c r="R22" s="126"/>
      <c r="S22" s="126"/>
      <c r="T22" s="128"/>
      <c r="U22" s="128"/>
      <c r="V22" s="128"/>
      <c r="W22" s="128"/>
      <c r="X22" s="112"/>
      <c r="Y22" s="112"/>
      <c r="Z22" s="112"/>
      <c r="AA22" s="112"/>
      <c r="AB22" s="112"/>
      <c r="AC22" s="112"/>
    </row>
    <row r="23" spans="1:29" ht="17" x14ac:dyDescent="0.2">
      <c r="A23" s="112"/>
      <c r="B23" s="120" t="s">
        <v>20</v>
      </c>
      <c r="C23" s="121"/>
      <c r="D23" s="242">
        <f>SUM(D20:D22)</f>
        <v>1</v>
      </c>
      <c r="E23" s="122"/>
      <c r="F23" s="123"/>
      <c r="G23" s="123"/>
      <c r="H23" s="123"/>
      <c r="I23" s="123"/>
      <c r="J23" s="124"/>
      <c r="K23" s="243">
        <f t="shared" ref="K23:M23" si="11">SUM(K20:K22)</f>
        <v>75.5</v>
      </c>
      <c r="L23" s="244">
        <f t="shared" si="11"/>
        <v>78</v>
      </c>
      <c r="M23" s="245">
        <f t="shared" si="11"/>
        <v>68.526315789473685</v>
      </c>
      <c r="N23" s="112"/>
      <c r="O23" s="117"/>
      <c r="P23" s="118"/>
      <c r="Q23" s="119"/>
      <c r="R23" s="118"/>
      <c r="S23" s="118"/>
      <c r="T23" s="118"/>
      <c r="U23" s="118"/>
      <c r="V23" s="117"/>
      <c r="W23" s="117"/>
      <c r="X23" s="112"/>
      <c r="Y23" s="112"/>
      <c r="Z23" s="112"/>
      <c r="AA23" s="112"/>
      <c r="AB23" s="112"/>
      <c r="AC23" s="112"/>
    </row>
    <row r="24" spans="1:29" ht="14" x14ac:dyDescent="0.2">
      <c r="A24" s="112"/>
      <c r="B24" s="113"/>
      <c r="C24" s="112"/>
      <c r="D24" s="112"/>
      <c r="E24" s="112"/>
      <c r="F24" s="112"/>
      <c r="G24" s="112"/>
      <c r="H24" s="112"/>
      <c r="I24" s="112"/>
      <c r="J24" s="112"/>
      <c r="K24" s="114" t="s">
        <v>93</v>
      </c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</row>
    <row r="25" spans="1:29" ht="14" x14ac:dyDescent="0.2">
      <c r="A25" s="112"/>
      <c r="B25" s="113"/>
      <c r="C25" s="116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</row>
    <row r="26" spans="1:29" ht="14" x14ac:dyDescent="0.2">
      <c r="A26" s="112"/>
      <c r="B26" s="113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</row>
    <row r="27" spans="1:29" ht="12.75" customHeight="1" x14ac:dyDescent="0.2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</row>
    <row r="28" spans="1:29" ht="12.75" customHeight="1" x14ac:dyDescent="0.2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</row>
    <row r="29" spans="1:29" ht="12.75" customHeight="1" x14ac:dyDescent="0.2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</row>
    <row r="30" spans="1:29" ht="12.75" customHeight="1" x14ac:dyDescent="0.2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</row>
    <row r="31" spans="1:29" ht="12.75" customHeight="1" x14ac:dyDescent="0.2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</row>
    <row r="32" spans="1:29" ht="12.75" customHeight="1" x14ac:dyDescent="0.2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</row>
    <row r="33" spans="1:29" ht="12.75" customHeight="1" x14ac:dyDescent="0.2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</row>
    <row r="34" spans="1:29" ht="12.75" customHeight="1" x14ac:dyDescent="0.2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</row>
    <row r="35" spans="1:29" ht="12.75" customHeight="1" x14ac:dyDescent="0.2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</row>
    <row r="36" spans="1:29" ht="12.75" customHeight="1" x14ac:dyDescent="0.2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</row>
    <row r="37" spans="1:29" ht="12.75" customHeight="1" x14ac:dyDescent="0.2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</row>
    <row r="38" spans="1:29" ht="12.75" customHeight="1" x14ac:dyDescent="0.2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</row>
    <row r="39" spans="1:29" ht="12.75" customHeight="1" x14ac:dyDescent="0.2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</row>
    <row r="40" spans="1:29" ht="12.75" customHeight="1" x14ac:dyDescent="0.2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</row>
    <row r="41" spans="1:29" ht="12.75" customHeight="1" x14ac:dyDescent="0.2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</row>
    <row r="42" spans="1:29" ht="12.75" customHeight="1" x14ac:dyDescent="0.2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</row>
    <row r="43" spans="1:29" ht="12.75" customHeight="1" x14ac:dyDescent="0.2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</row>
    <row r="44" spans="1:29" ht="12.75" customHeight="1" x14ac:dyDescent="0.2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</row>
    <row r="45" spans="1:29" ht="12.75" customHeight="1" x14ac:dyDescent="0.2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</row>
    <row r="46" spans="1:29" ht="12.75" customHeight="1" x14ac:dyDescent="0.2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</row>
    <row r="47" spans="1:29" ht="12.75" customHeight="1" x14ac:dyDescent="0.2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</row>
    <row r="48" spans="1:29" ht="12.75" customHeight="1" x14ac:dyDescent="0.2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</row>
    <row r="49" spans="1:29" ht="12.75" customHeight="1" x14ac:dyDescent="0.2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</row>
    <row r="50" spans="1:29" ht="12.75" customHeight="1" x14ac:dyDescent="0.2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</row>
    <row r="51" spans="1:29" ht="12.75" customHeight="1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</row>
    <row r="52" spans="1:29" ht="12.75" customHeight="1" x14ac:dyDescent="0.2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</row>
    <row r="53" spans="1:29" ht="12.75" customHeight="1" x14ac:dyDescent="0.2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</row>
    <row r="54" spans="1:29" ht="12.75" customHeight="1" x14ac:dyDescent="0.2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</row>
    <row r="55" spans="1:29" ht="12.75" customHeight="1" x14ac:dyDescent="0.2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</row>
    <row r="56" spans="1:29" ht="12.75" customHeight="1" x14ac:dyDescent="0.2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</row>
    <row r="57" spans="1:29" ht="12.75" customHeight="1" x14ac:dyDescent="0.2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</row>
    <row r="58" spans="1:29" ht="12.75" customHeight="1" x14ac:dyDescent="0.2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</row>
    <row r="59" spans="1:29" ht="12.75" customHeight="1" x14ac:dyDescent="0.2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</row>
    <row r="60" spans="1:29" ht="12.75" customHeight="1" x14ac:dyDescent="0.2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</row>
    <row r="61" spans="1:29" ht="12.75" customHeight="1" x14ac:dyDescent="0.2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</row>
    <row r="62" spans="1:29" ht="12.75" customHeight="1" x14ac:dyDescent="0.2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</row>
    <row r="63" spans="1:29" ht="12.75" customHeight="1" x14ac:dyDescent="0.2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</row>
    <row r="64" spans="1:29" ht="12.75" customHeight="1" x14ac:dyDescent="0.2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</row>
    <row r="65" spans="1:29" ht="12.75" customHeight="1" x14ac:dyDescent="0.2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</row>
    <row r="66" spans="1:29" ht="12.75" customHeight="1" x14ac:dyDescent="0.2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</row>
    <row r="67" spans="1:29" ht="12.75" customHeight="1" x14ac:dyDescent="0.2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</row>
    <row r="68" spans="1:29" ht="12.75" customHeight="1" x14ac:dyDescent="0.2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</row>
    <row r="69" spans="1:29" ht="12.75" customHeight="1" x14ac:dyDescent="0.2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</row>
    <row r="70" spans="1:29" ht="12.75" customHeight="1" x14ac:dyDescent="0.2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</row>
    <row r="71" spans="1:29" ht="12.75" customHeight="1" x14ac:dyDescent="0.2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</row>
    <row r="72" spans="1:29" ht="12.75" customHeight="1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</row>
    <row r="73" spans="1:29" ht="12.75" customHeight="1" x14ac:dyDescent="0.2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</row>
    <row r="74" spans="1:29" ht="12.75" customHeight="1" x14ac:dyDescent="0.2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</row>
    <row r="75" spans="1:29" ht="12.75" customHeight="1" x14ac:dyDescent="0.2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</row>
    <row r="76" spans="1:29" ht="12.75" customHeight="1" x14ac:dyDescent="0.2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</row>
    <row r="77" spans="1:29" ht="12.75" customHeight="1" x14ac:dyDescent="0.2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</row>
    <row r="78" spans="1:29" ht="12.75" customHeight="1" x14ac:dyDescent="0.2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</row>
    <row r="79" spans="1:29" ht="12.75" customHeight="1" x14ac:dyDescent="0.2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</row>
    <row r="80" spans="1:29" ht="12.75" customHeight="1" x14ac:dyDescent="0.2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</row>
    <row r="81" spans="1:29" ht="12.75" customHeight="1" x14ac:dyDescent="0.2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</row>
    <row r="82" spans="1:29" ht="12.75" customHeight="1" x14ac:dyDescent="0.2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</row>
    <row r="83" spans="1:29" ht="12.75" customHeight="1" x14ac:dyDescent="0.2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</row>
    <row r="84" spans="1:29" ht="12.75" customHeight="1" x14ac:dyDescent="0.2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</row>
    <row r="85" spans="1:29" ht="12.75" customHeight="1" x14ac:dyDescent="0.2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</row>
    <row r="86" spans="1:29" ht="12.75" customHeight="1" x14ac:dyDescent="0.2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</row>
    <row r="87" spans="1:29" ht="12.75" customHeight="1" x14ac:dyDescent="0.2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</row>
    <row r="88" spans="1:29" ht="12.75" customHeight="1" x14ac:dyDescent="0.2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</row>
    <row r="89" spans="1:29" ht="12.75" customHeight="1" x14ac:dyDescent="0.2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</row>
    <row r="90" spans="1:29" ht="12.75" customHeight="1" x14ac:dyDescent="0.2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</row>
    <row r="91" spans="1:29" ht="12.75" customHeight="1" x14ac:dyDescent="0.2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</row>
    <row r="92" spans="1:29" ht="12.75" customHeight="1" x14ac:dyDescent="0.2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</row>
    <row r="93" spans="1:29" ht="12.75" customHeight="1" x14ac:dyDescent="0.2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</row>
    <row r="94" spans="1:29" ht="12.75" customHeight="1" x14ac:dyDescent="0.2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</row>
    <row r="95" spans="1:29" ht="12.75" customHeight="1" x14ac:dyDescent="0.2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</row>
    <row r="96" spans="1:29" ht="12.75" customHeight="1" x14ac:dyDescent="0.2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</row>
    <row r="97" spans="1:29" ht="12.75" customHeight="1" x14ac:dyDescent="0.2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</row>
    <row r="98" spans="1:29" ht="12.75" customHeight="1" x14ac:dyDescent="0.2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</row>
    <row r="99" spans="1:29" ht="12.75" customHeight="1" x14ac:dyDescent="0.2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</row>
    <row r="100" spans="1:29" ht="12.75" customHeight="1" x14ac:dyDescent="0.2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</row>
    <row r="101" spans="1:29" ht="12.75" customHeight="1" x14ac:dyDescent="0.2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</row>
    <row r="102" spans="1:29" ht="12.75" customHeight="1" x14ac:dyDescent="0.2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</row>
    <row r="103" spans="1:29" ht="12.75" customHeight="1" x14ac:dyDescent="0.2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</row>
    <row r="104" spans="1:29" ht="12.75" customHeight="1" x14ac:dyDescent="0.2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</row>
    <row r="105" spans="1:29" ht="12.75" customHeight="1" x14ac:dyDescent="0.2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</row>
    <row r="106" spans="1:29" ht="12.75" customHeight="1" x14ac:dyDescent="0.2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</row>
    <row r="107" spans="1:29" ht="12.75" customHeight="1" x14ac:dyDescent="0.2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</row>
    <row r="108" spans="1:29" ht="12.75" customHeight="1" x14ac:dyDescent="0.2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</row>
    <row r="109" spans="1:29" ht="12.75" customHeight="1" x14ac:dyDescent="0.2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</row>
    <row r="110" spans="1:29" ht="12.75" customHeight="1" x14ac:dyDescent="0.2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</row>
    <row r="111" spans="1:29" ht="12.75" customHeight="1" x14ac:dyDescent="0.2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</row>
    <row r="112" spans="1:29" ht="12.75" customHeight="1" x14ac:dyDescent="0.2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</row>
    <row r="113" spans="1:29" ht="12.75" customHeight="1" x14ac:dyDescent="0.2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</row>
    <row r="114" spans="1:29" ht="12.75" customHeight="1" x14ac:dyDescent="0.2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</row>
    <row r="115" spans="1:29" ht="12.75" customHeight="1" x14ac:dyDescent="0.2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</row>
    <row r="116" spans="1:29" ht="12.75" customHeight="1" x14ac:dyDescent="0.2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</row>
    <row r="117" spans="1:29" ht="12.75" customHeight="1" x14ac:dyDescent="0.2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</row>
    <row r="118" spans="1:29" ht="12.75" customHeight="1" x14ac:dyDescent="0.2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</row>
    <row r="119" spans="1:29" ht="12.75" customHeight="1" x14ac:dyDescent="0.2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</row>
    <row r="120" spans="1:29" ht="12.75" customHeight="1" x14ac:dyDescent="0.2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  <c r="AA120" s="112"/>
      <c r="AB120" s="112"/>
      <c r="AC120" s="112"/>
    </row>
    <row r="121" spans="1:29" ht="12.75" customHeight="1" x14ac:dyDescent="0.2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  <c r="AA121" s="112"/>
      <c r="AB121" s="112"/>
      <c r="AC121" s="112"/>
    </row>
    <row r="122" spans="1:29" ht="12.75" customHeight="1" x14ac:dyDescent="0.2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</row>
    <row r="123" spans="1:29" ht="12.75" customHeight="1" x14ac:dyDescent="0.2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</row>
    <row r="124" spans="1:29" ht="12.75" customHeight="1" x14ac:dyDescent="0.2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</row>
    <row r="125" spans="1:29" ht="12.75" customHeight="1" x14ac:dyDescent="0.2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</row>
    <row r="126" spans="1:29" ht="12.75" customHeight="1" x14ac:dyDescent="0.2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</row>
    <row r="127" spans="1:29" ht="12.75" customHeight="1" x14ac:dyDescent="0.2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/>
      <c r="AB127" s="112"/>
      <c r="AC127" s="112"/>
    </row>
    <row r="128" spans="1:29" ht="12.75" customHeight="1" x14ac:dyDescent="0.2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2"/>
    </row>
    <row r="129" spans="1:29" ht="12.75" customHeight="1" x14ac:dyDescent="0.2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2"/>
    </row>
    <row r="130" spans="1:29" ht="12.75" customHeight="1" x14ac:dyDescent="0.2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</row>
    <row r="131" spans="1:29" ht="12.75" customHeight="1" x14ac:dyDescent="0.2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/>
      <c r="AB131" s="112"/>
      <c r="AC131" s="112"/>
    </row>
    <row r="132" spans="1:29" ht="12.75" customHeight="1" x14ac:dyDescent="0.2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2"/>
    </row>
    <row r="133" spans="1:29" ht="12.75" customHeight="1" x14ac:dyDescent="0.2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</row>
    <row r="134" spans="1:29" ht="12.75" customHeight="1" x14ac:dyDescent="0.2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</row>
    <row r="135" spans="1:29" ht="12.75" customHeight="1" x14ac:dyDescent="0.2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</row>
    <row r="136" spans="1:29" ht="12.75" customHeight="1" x14ac:dyDescent="0.2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2"/>
    </row>
    <row r="137" spans="1:29" ht="12.75" customHeight="1" x14ac:dyDescent="0.2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</row>
    <row r="138" spans="1:29" ht="12.75" customHeight="1" x14ac:dyDescent="0.2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</row>
    <row r="139" spans="1:29" ht="12.75" customHeight="1" x14ac:dyDescent="0.2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/>
      <c r="AB139" s="112"/>
      <c r="AC139" s="112"/>
    </row>
    <row r="140" spans="1:29" ht="12.75" customHeight="1" x14ac:dyDescent="0.2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  <c r="AA140" s="112"/>
      <c r="AB140" s="112"/>
      <c r="AC140" s="112"/>
    </row>
    <row r="141" spans="1:29" ht="12.75" customHeight="1" x14ac:dyDescent="0.2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  <c r="AA141" s="112"/>
      <c r="AB141" s="112"/>
      <c r="AC141" s="112"/>
    </row>
    <row r="142" spans="1:29" ht="12.75" customHeight="1" x14ac:dyDescent="0.2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  <c r="AA142" s="112"/>
      <c r="AB142" s="112"/>
      <c r="AC142" s="112"/>
    </row>
    <row r="143" spans="1:29" ht="12.75" customHeight="1" x14ac:dyDescent="0.2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2"/>
    </row>
    <row r="144" spans="1:29" ht="12.75" customHeight="1" x14ac:dyDescent="0.2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  <c r="AA144" s="112"/>
      <c r="AB144" s="112"/>
      <c r="AC144" s="112"/>
    </row>
    <row r="145" spans="1:29" ht="12.75" customHeight="1" x14ac:dyDescent="0.2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</row>
    <row r="146" spans="1:29" ht="12.75" customHeight="1" x14ac:dyDescent="0.2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</row>
    <row r="147" spans="1:29" ht="12.75" customHeight="1" x14ac:dyDescent="0.2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</row>
    <row r="148" spans="1:29" ht="12.75" customHeight="1" x14ac:dyDescent="0.2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</row>
    <row r="149" spans="1:29" ht="12.75" customHeight="1" x14ac:dyDescent="0.2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</row>
    <row r="150" spans="1:29" ht="12.75" customHeight="1" x14ac:dyDescent="0.2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</row>
    <row r="151" spans="1:29" ht="12.75" customHeight="1" x14ac:dyDescent="0.2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2"/>
    </row>
    <row r="152" spans="1:29" ht="12.75" customHeight="1" x14ac:dyDescent="0.2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2"/>
    </row>
    <row r="153" spans="1:29" ht="12.75" customHeight="1" x14ac:dyDescent="0.2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</row>
    <row r="154" spans="1:29" ht="12.75" customHeight="1" x14ac:dyDescent="0.2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</row>
    <row r="155" spans="1:29" ht="12.75" customHeight="1" x14ac:dyDescent="0.2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</row>
    <row r="156" spans="1:29" ht="12.75" customHeight="1" x14ac:dyDescent="0.2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</row>
    <row r="157" spans="1:29" ht="12.75" customHeight="1" x14ac:dyDescent="0.2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</row>
    <row r="158" spans="1:29" ht="12.75" customHeight="1" x14ac:dyDescent="0.2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</row>
    <row r="159" spans="1:29" ht="12.75" customHeight="1" x14ac:dyDescent="0.2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</row>
    <row r="160" spans="1:29" ht="12.75" customHeight="1" x14ac:dyDescent="0.2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</row>
    <row r="161" spans="1:29" ht="12.75" customHeight="1" x14ac:dyDescent="0.2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</row>
    <row r="162" spans="1:29" ht="12.75" customHeight="1" x14ac:dyDescent="0.2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</row>
    <row r="163" spans="1:29" ht="12.75" customHeight="1" x14ac:dyDescent="0.2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</row>
    <row r="164" spans="1:29" ht="12.75" customHeight="1" x14ac:dyDescent="0.2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</row>
    <row r="165" spans="1:29" ht="12.75" customHeight="1" x14ac:dyDescent="0.2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2"/>
    </row>
    <row r="166" spans="1:29" ht="12.75" customHeight="1" x14ac:dyDescent="0.2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</row>
    <row r="167" spans="1:29" ht="12.75" customHeight="1" x14ac:dyDescent="0.2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</row>
    <row r="168" spans="1:29" ht="12.75" customHeight="1" x14ac:dyDescent="0.2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</row>
    <row r="169" spans="1:29" ht="12.75" customHeight="1" x14ac:dyDescent="0.2">
      <c r="A169" s="112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</row>
    <row r="170" spans="1:29" ht="12.75" customHeight="1" x14ac:dyDescent="0.2">
      <c r="A170" s="112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</row>
    <row r="171" spans="1:29" ht="12.75" customHeight="1" x14ac:dyDescent="0.2">
      <c r="A171" s="112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</row>
    <row r="172" spans="1:29" ht="12.75" customHeight="1" x14ac:dyDescent="0.2">
      <c r="A172" s="112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</row>
    <row r="173" spans="1:29" ht="12.75" customHeight="1" x14ac:dyDescent="0.2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2"/>
    </row>
    <row r="174" spans="1:29" ht="12.75" customHeight="1" x14ac:dyDescent="0.2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</row>
    <row r="175" spans="1:29" ht="12.75" customHeight="1" x14ac:dyDescent="0.2">
      <c r="A175" s="112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</row>
    <row r="176" spans="1:29" ht="12.75" customHeight="1" x14ac:dyDescent="0.2">
      <c r="A176" s="112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</row>
    <row r="177" spans="1:29" ht="12.75" customHeight="1" x14ac:dyDescent="0.2">
      <c r="A177" s="112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</row>
    <row r="178" spans="1:29" ht="12.75" customHeight="1" x14ac:dyDescent="0.2">
      <c r="A178" s="112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</row>
    <row r="179" spans="1:29" ht="12.75" customHeight="1" x14ac:dyDescent="0.2">
      <c r="A179" s="112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</row>
    <row r="180" spans="1:29" ht="12.75" customHeight="1" x14ac:dyDescent="0.2">
      <c r="A180" s="112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</row>
    <row r="181" spans="1:29" ht="12.75" customHeight="1" x14ac:dyDescent="0.2">
      <c r="A181" s="112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</row>
    <row r="182" spans="1:29" ht="12.75" customHeight="1" x14ac:dyDescent="0.2">
      <c r="A182" s="112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</row>
    <row r="183" spans="1:29" ht="12.75" customHeight="1" x14ac:dyDescent="0.2">
      <c r="A183" s="112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</row>
    <row r="184" spans="1:29" ht="12.75" customHeight="1" x14ac:dyDescent="0.2">
      <c r="A184" s="112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</row>
    <row r="185" spans="1:29" ht="12.75" customHeight="1" x14ac:dyDescent="0.2">
      <c r="A185" s="112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</row>
    <row r="186" spans="1:29" ht="12.75" customHeight="1" x14ac:dyDescent="0.2">
      <c r="A186" s="112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</row>
    <row r="187" spans="1:29" ht="12.75" customHeight="1" x14ac:dyDescent="0.2">
      <c r="A187" s="112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</row>
    <row r="188" spans="1:29" ht="12.75" customHeight="1" x14ac:dyDescent="0.2">
      <c r="A188" s="112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</row>
    <row r="189" spans="1:29" ht="12.75" customHeight="1" x14ac:dyDescent="0.2">
      <c r="A189" s="112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</row>
    <row r="190" spans="1:29" ht="12.75" customHeight="1" x14ac:dyDescent="0.2">
      <c r="A190" s="112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</row>
    <row r="191" spans="1:29" ht="12.75" customHeight="1" x14ac:dyDescent="0.2">
      <c r="A191" s="112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</row>
    <row r="192" spans="1:29" ht="12.75" customHeight="1" x14ac:dyDescent="0.2">
      <c r="A192" s="112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</row>
    <row r="193" spans="1:29" ht="12.75" customHeight="1" x14ac:dyDescent="0.2">
      <c r="A193" s="112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</row>
    <row r="194" spans="1:29" ht="12.75" customHeight="1" x14ac:dyDescent="0.2">
      <c r="A194" s="112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</row>
    <row r="195" spans="1:29" ht="12.75" customHeight="1" x14ac:dyDescent="0.2">
      <c r="A195" s="112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</row>
    <row r="196" spans="1:29" ht="12.75" customHeight="1" x14ac:dyDescent="0.2">
      <c r="A196" s="112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</row>
    <row r="197" spans="1:29" ht="12.75" customHeight="1" x14ac:dyDescent="0.2">
      <c r="A197" s="112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</row>
    <row r="198" spans="1:29" ht="12.75" customHeight="1" x14ac:dyDescent="0.2">
      <c r="A198" s="112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</row>
    <row r="199" spans="1:29" ht="12.75" customHeight="1" x14ac:dyDescent="0.2">
      <c r="A199" s="112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</row>
    <row r="200" spans="1:29" ht="12.75" customHeight="1" x14ac:dyDescent="0.2">
      <c r="A200" s="112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</row>
    <row r="201" spans="1:29" ht="12.75" customHeight="1" x14ac:dyDescent="0.2">
      <c r="A201" s="112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</row>
    <row r="202" spans="1:29" ht="12.75" customHeight="1" x14ac:dyDescent="0.2">
      <c r="A202" s="112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</row>
    <row r="203" spans="1:29" ht="12.75" customHeight="1" x14ac:dyDescent="0.2">
      <c r="A203" s="112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</row>
    <row r="204" spans="1:29" ht="12.75" customHeight="1" x14ac:dyDescent="0.2">
      <c r="A204" s="112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</row>
    <row r="205" spans="1:29" ht="12.75" customHeight="1" x14ac:dyDescent="0.2">
      <c r="A205" s="112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</row>
    <row r="206" spans="1:29" ht="12.75" customHeight="1" x14ac:dyDescent="0.2">
      <c r="A206" s="112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</row>
    <row r="207" spans="1:29" ht="12.75" customHeight="1" x14ac:dyDescent="0.2">
      <c r="A207" s="112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</row>
    <row r="208" spans="1:29" ht="12.75" customHeight="1" x14ac:dyDescent="0.2">
      <c r="A208" s="112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</row>
    <row r="209" spans="1:29" ht="12.75" customHeight="1" x14ac:dyDescent="0.2">
      <c r="A209" s="112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</row>
    <row r="210" spans="1:29" ht="12.75" customHeight="1" x14ac:dyDescent="0.2">
      <c r="A210" s="112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</row>
    <row r="211" spans="1:29" ht="12.75" customHeight="1" x14ac:dyDescent="0.2">
      <c r="A211" s="112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</row>
    <row r="212" spans="1:29" ht="12.75" customHeight="1" x14ac:dyDescent="0.2">
      <c r="A212" s="112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</row>
    <row r="213" spans="1:29" ht="12.75" customHeight="1" x14ac:dyDescent="0.2">
      <c r="A213" s="112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</row>
    <row r="214" spans="1:29" ht="12.75" customHeight="1" x14ac:dyDescent="0.2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</row>
    <row r="215" spans="1:29" ht="12.75" customHeight="1" x14ac:dyDescent="0.2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</row>
    <row r="216" spans="1:29" ht="12.75" customHeight="1" x14ac:dyDescent="0.2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</row>
    <row r="217" spans="1:29" ht="12.75" customHeight="1" x14ac:dyDescent="0.2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</row>
    <row r="218" spans="1:29" ht="12.75" customHeight="1" x14ac:dyDescent="0.2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</row>
    <row r="219" spans="1:29" ht="12.75" customHeight="1" x14ac:dyDescent="0.2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</row>
    <row r="220" spans="1:29" ht="12.75" customHeight="1" x14ac:dyDescent="0.2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</row>
    <row r="221" spans="1:29" ht="12.75" customHeight="1" x14ac:dyDescent="0.2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</row>
    <row r="222" spans="1:29" ht="12.75" customHeight="1" x14ac:dyDescent="0.2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</row>
    <row r="223" spans="1:29" ht="12.75" customHeight="1" x14ac:dyDescent="0.2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</row>
    <row r="224" spans="1:29" ht="12.75" customHeight="1" x14ac:dyDescent="0.2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</row>
    <row r="225" spans="1:29" ht="12.75" customHeight="1" x14ac:dyDescent="0.2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</row>
    <row r="226" spans="1:29" ht="12.75" customHeight="1" x14ac:dyDescent="0.2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</row>
    <row r="227" spans="1:29" ht="12.75" customHeight="1" x14ac:dyDescent="0.2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</row>
    <row r="228" spans="1:29" ht="12.75" customHeight="1" x14ac:dyDescent="0.2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</row>
    <row r="229" spans="1:29" ht="12.75" customHeight="1" x14ac:dyDescent="0.2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</row>
    <row r="230" spans="1:29" ht="12.75" customHeight="1" x14ac:dyDescent="0.2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</row>
    <row r="231" spans="1:29" ht="12.75" customHeight="1" x14ac:dyDescent="0.2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</row>
    <row r="232" spans="1:29" ht="12.75" customHeight="1" x14ac:dyDescent="0.2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</row>
    <row r="233" spans="1:29" ht="12.75" customHeight="1" x14ac:dyDescent="0.2">
      <c r="A233" s="112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</row>
    <row r="234" spans="1:29" ht="12.75" customHeight="1" x14ac:dyDescent="0.2">
      <c r="A234" s="112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</row>
    <row r="235" spans="1:29" ht="12.75" customHeight="1" x14ac:dyDescent="0.2">
      <c r="A235" s="112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</row>
    <row r="236" spans="1:29" ht="12.75" customHeight="1" x14ac:dyDescent="0.2">
      <c r="A236" s="112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</row>
    <row r="237" spans="1:29" ht="12.75" customHeight="1" x14ac:dyDescent="0.2">
      <c r="A237" s="112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</row>
    <row r="238" spans="1:29" ht="12.75" customHeight="1" x14ac:dyDescent="0.2">
      <c r="A238" s="112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</row>
    <row r="239" spans="1:29" ht="12.75" customHeight="1" x14ac:dyDescent="0.2">
      <c r="A239" s="112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</row>
    <row r="240" spans="1:29" ht="12.75" customHeight="1" x14ac:dyDescent="0.2">
      <c r="A240" s="112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</row>
    <row r="241" spans="1:29" ht="12.75" customHeight="1" x14ac:dyDescent="0.2">
      <c r="A241" s="112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</row>
    <row r="242" spans="1:29" ht="12.75" customHeight="1" x14ac:dyDescent="0.2">
      <c r="A242" s="112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</row>
    <row r="243" spans="1:29" ht="12.75" customHeight="1" x14ac:dyDescent="0.2">
      <c r="A243" s="112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</row>
    <row r="244" spans="1:29" ht="12.75" customHeight="1" x14ac:dyDescent="0.2">
      <c r="A244" s="112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</row>
    <row r="245" spans="1:29" ht="12.75" customHeight="1" x14ac:dyDescent="0.2">
      <c r="A245" s="112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</row>
    <row r="246" spans="1:29" ht="12.75" customHeight="1" x14ac:dyDescent="0.2">
      <c r="A246" s="112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</row>
    <row r="247" spans="1:29" ht="12.75" customHeight="1" x14ac:dyDescent="0.2">
      <c r="A247" s="112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</row>
    <row r="248" spans="1:29" ht="12.75" customHeight="1" x14ac:dyDescent="0.2">
      <c r="A248" s="112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</row>
    <row r="249" spans="1:29" ht="12.75" customHeight="1" x14ac:dyDescent="0.2">
      <c r="A249" s="112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</row>
    <row r="250" spans="1:29" ht="12.75" customHeight="1" x14ac:dyDescent="0.2">
      <c r="A250" s="112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</row>
    <row r="251" spans="1:29" ht="12.75" customHeight="1" x14ac:dyDescent="0.2">
      <c r="A251" s="112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</row>
    <row r="252" spans="1:29" ht="12.75" customHeight="1" x14ac:dyDescent="0.2">
      <c r="A252" s="112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</row>
    <row r="253" spans="1:29" ht="12.75" customHeight="1" x14ac:dyDescent="0.2">
      <c r="A253" s="112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</row>
    <row r="254" spans="1:29" ht="12.75" customHeight="1" x14ac:dyDescent="0.2">
      <c r="A254" s="112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</row>
    <row r="255" spans="1:29" ht="12.75" customHeight="1" x14ac:dyDescent="0.2">
      <c r="A255" s="112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</row>
    <row r="256" spans="1:29" ht="12.75" customHeight="1" x14ac:dyDescent="0.2">
      <c r="A256" s="112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</row>
    <row r="257" spans="1:29" ht="12.75" customHeight="1" x14ac:dyDescent="0.2">
      <c r="A257" s="112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</row>
    <row r="258" spans="1:29" ht="12.75" customHeight="1" x14ac:dyDescent="0.2">
      <c r="A258" s="112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</row>
    <row r="259" spans="1:29" ht="12.75" customHeight="1" x14ac:dyDescent="0.2">
      <c r="A259" s="112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</row>
    <row r="260" spans="1:29" ht="12.75" customHeight="1" x14ac:dyDescent="0.2">
      <c r="A260" s="112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</row>
    <row r="261" spans="1:29" ht="12.75" customHeight="1" x14ac:dyDescent="0.2">
      <c r="A261" s="112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</row>
    <row r="262" spans="1:29" ht="12.75" customHeight="1" x14ac:dyDescent="0.2">
      <c r="A262" s="112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</row>
    <row r="263" spans="1:29" ht="12.75" customHeight="1" x14ac:dyDescent="0.2">
      <c r="A263" s="112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</row>
    <row r="264" spans="1:29" ht="12.75" customHeight="1" x14ac:dyDescent="0.2">
      <c r="A264" s="112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</row>
    <row r="265" spans="1:29" ht="12.75" customHeight="1" x14ac:dyDescent="0.2">
      <c r="A265" s="112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</row>
    <row r="266" spans="1:29" ht="12.75" customHeight="1" x14ac:dyDescent="0.2">
      <c r="A266" s="112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</row>
    <row r="267" spans="1:29" ht="12.75" customHeight="1" x14ac:dyDescent="0.2">
      <c r="A267" s="112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</row>
    <row r="268" spans="1:29" ht="12.75" customHeight="1" x14ac:dyDescent="0.2">
      <c r="A268" s="112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</row>
    <row r="269" spans="1:29" ht="12.75" customHeight="1" x14ac:dyDescent="0.2">
      <c r="A269" s="112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</row>
    <row r="270" spans="1:29" ht="12.75" customHeight="1" x14ac:dyDescent="0.2">
      <c r="A270" s="112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</row>
    <row r="271" spans="1:29" ht="12.75" customHeight="1" x14ac:dyDescent="0.2">
      <c r="A271" s="112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</row>
    <row r="272" spans="1:29" ht="12.75" customHeight="1" x14ac:dyDescent="0.2">
      <c r="A272" s="112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</row>
    <row r="273" spans="1:29" ht="12.75" customHeight="1" x14ac:dyDescent="0.2">
      <c r="A273" s="112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</row>
    <row r="274" spans="1:29" ht="12.75" customHeight="1" x14ac:dyDescent="0.2">
      <c r="A274" s="112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</row>
    <row r="275" spans="1:29" ht="12.75" customHeight="1" x14ac:dyDescent="0.2">
      <c r="A275" s="112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</row>
    <row r="276" spans="1:29" ht="12.75" customHeight="1" x14ac:dyDescent="0.2">
      <c r="A276" s="112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</row>
    <row r="277" spans="1:29" ht="12.75" customHeight="1" x14ac:dyDescent="0.2">
      <c r="A277" s="112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</row>
    <row r="278" spans="1:29" ht="12.75" customHeight="1" x14ac:dyDescent="0.2">
      <c r="A278" s="112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</row>
    <row r="279" spans="1:29" ht="12.75" customHeight="1" x14ac:dyDescent="0.2">
      <c r="A279" s="112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</row>
    <row r="280" spans="1:29" ht="12.75" customHeight="1" x14ac:dyDescent="0.2">
      <c r="A280" s="112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</row>
    <row r="281" spans="1:29" ht="12.75" customHeight="1" x14ac:dyDescent="0.2">
      <c r="A281" s="112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</row>
    <row r="282" spans="1:29" ht="12.75" customHeight="1" x14ac:dyDescent="0.2">
      <c r="A282" s="112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</row>
    <row r="283" spans="1:29" ht="12.75" customHeight="1" x14ac:dyDescent="0.2">
      <c r="A283" s="112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</row>
    <row r="284" spans="1:29" ht="12.75" customHeight="1" x14ac:dyDescent="0.2">
      <c r="A284" s="112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</row>
    <row r="285" spans="1:29" ht="12.75" customHeight="1" x14ac:dyDescent="0.2">
      <c r="A285" s="112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</row>
    <row r="286" spans="1:29" ht="12.75" customHeight="1" x14ac:dyDescent="0.2">
      <c r="A286" s="112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</row>
    <row r="287" spans="1:29" ht="12.75" customHeight="1" x14ac:dyDescent="0.2">
      <c r="A287" s="112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</row>
    <row r="288" spans="1:29" ht="12.75" customHeight="1" x14ac:dyDescent="0.2">
      <c r="A288" s="112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</row>
    <row r="289" spans="1:29" ht="12.75" customHeight="1" x14ac:dyDescent="0.2">
      <c r="A289" s="112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</row>
    <row r="290" spans="1:29" ht="12.75" customHeight="1" x14ac:dyDescent="0.2">
      <c r="A290" s="112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</row>
    <row r="291" spans="1:29" ht="12.75" customHeight="1" x14ac:dyDescent="0.2">
      <c r="A291" s="112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</row>
    <row r="292" spans="1:29" ht="12.75" customHeight="1" x14ac:dyDescent="0.2">
      <c r="A292" s="112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</row>
    <row r="293" spans="1:29" ht="12.75" customHeight="1" x14ac:dyDescent="0.2">
      <c r="A293" s="112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</row>
    <row r="294" spans="1:29" ht="12.75" customHeight="1" x14ac:dyDescent="0.2">
      <c r="A294" s="112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</row>
    <row r="295" spans="1:29" ht="12.75" customHeight="1" x14ac:dyDescent="0.2">
      <c r="A295" s="112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</row>
    <row r="296" spans="1:29" ht="12.75" customHeight="1" x14ac:dyDescent="0.2">
      <c r="A296" s="112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</row>
    <row r="297" spans="1:29" ht="12.75" customHeight="1" x14ac:dyDescent="0.2">
      <c r="A297" s="112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</row>
    <row r="298" spans="1:29" ht="12.75" customHeight="1" x14ac:dyDescent="0.2">
      <c r="A298" s="112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/>
    </row>
    <row r="299" spans="1:29" ht="12.75" customHeight="1" x14ac:dyDescent="0.2">
      <c r="A299" s="112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</row>
    <row r="300" spans="1:29" ht="12.75" customHeight="1" x14ac:dyDescent="0.2">
      <c r="A300" s="112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</row>
    <row r="301" spans="1:29" ht="12.75" customHeight="1" x14ac:dyDescent="0.2">
      <c r="A301" s="112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</row>
    <row r="302" spans="1:29" ht="12.75" customHeight="1" x14ac:dyDescent="0.2">
      <c r="A302" s="112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</row>
    <row r="303" spans="1:29" ht="12.75" customHeight="1" x14ac:dyDescent="0.2">
      <c r="A303" s="112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</row>
    <row r="304" spans="1:29" ht="12.75" customHeight="1" x14ac:dyDescent="0.2">
      <c r="A304" s="112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</row>
    <row r="305" spans="1:29" ht="12.75" customHeight="1" x14ac:dyDescent="0.2">
      <c r="A305" s="112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</row>
    <row r="306" spans="1:29" ht="12.75" customHeight="1" x14ac:dyDescent="0.2">
      <c r="A306" s="112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</row>
    <row r="307" spans="1:29" ht="12.75" customHeight="1" x14ac:dyDescent="0.2">
      <c r="A307" s="112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/>
    </row>
    <row r="308" spans="1:29" ht="12.75" customHeight="1" x14ac:dyDescent="0.2">
      <c r="A308" s="112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</row>
    <row r="309" spans="1:29" ht="12.75" customHeight="1" x14ac:dyDescent="0.2">
      <c r="A309" s="112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</row>
    <row r="310" spans="1:29" ht="12.75" customHeight="1" x14ac:dyDescent="0.2">
      <c r="A310" s="112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</row>
    <row r="311" spans="1:29" ht="12.75" customHeight="1" x14ac:dyDescent="0.2">
      <c r="A311" s="112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</row>
    <row r="312" spans="1:29" ht="12.75" customHeight="1" x14ac:dyDescent="0.2">
      <c r="A312" s="112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</row>
    <row r="313" spans="1:29" ht="12.75" customHeight="1" x14ac:dyDescent="0.2">
      <c r="A313" s="112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</row>
    <row r="314" spans="1:29" ht="12.75" customHeight="1" x14ac:dyDescent="0.2">
      <c r="A314" s="112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</row>
    <row r="315" spans="1:29" ht="12.75" customHeight="1" x14ac:dyDescent="0.2">
      <c r="A315" s="112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</row>
    <row r="316" spans="1:29" ht="12.75" customHeight="1" x14ac:dyDescent="0.2">
      <c r="A316" s="112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</row>
    <row r="317" spans="1:29" ht="12.75" customHeight="1" x14ac:dyDescent="0.2">
      <c r="A317" s="112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</row>
    <row r="318" spans="1:29" ht="12.75" customHeight="1" x14ac:dyDescent="0.2">
      <c r="A318" s="112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</row>
    <row r="319" spans="1:29" ht="12.75" customHeight="1" x14ac:dyDescent="0.2">
      <c r="A319" s="112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  <c r="AA319" s="112"/>
      <c r="AB319" s="112"/>
      <c r="AC319" s="112"/>
    </row>
    <row r="320" spans="1:29" ht="12.75" customHeight="1" x14ac:dyDescent="0.2">
      <c r="A320" s="112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</row>
    <row r="321" spans="1:29" ht="12.75" customHeight="1" x14ac:dyDescent="0.2">
      <c r="A321" s="112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</row>
    <row r="322" spans="1:29" ht="12.75" customHeight="1" x14ac:dyDescent="0.2">
      <c r="A322" s="112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</row>
    <row r="323" spans="1:29" ht="12.75" customHeight="1" x14ac:dyDescent="0.2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</row>
    <row r="324" spans="1:29" ht="12.75" customHeight="1" x14ac:dyDescent="0.2">
      <c r="A324" s="112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</row>
    <row r="325" spans="1:29" ht="12.75" customHeight="1" x14ac:dyDescent="0.2">
      <c r="A325" s="112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</row>
    <row r="326" spans="1:29" ht="12.75" customHeight="1" x14ac:dyDescent="0.2">
      <c r="A326" s="112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</row>
    <row r="327" spans="1:29" ht="12.75" customHeight="1" x14ac:dyDescent="0.2">
      <c r="A327" s="112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</row>
    <row r="328" spans="1:29" ht="12.75" customHeight="1" x14ac:dyDescent="0.2">
      <c r="A328" s="112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</row>
    <row r="329" spans="1:29" ht="12.75" customHeight="1" x14ac:dyDescent="0.2">
      <c r="A329" s="112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</row>
    <row r="330" spans="1:29" ht="12.75" customHeight="1" x14ac:dyDescent="0.2">
      <c r="A330" s="112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</row>
    <row r="331" spans="1:29" ht="12.75" customHeight="1" x14ac:dyDescent="0.2">
      <c r="A331" s="112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</row>
    <row r="332" spans="1:29" ht="12.75" customHeight="1" x14ac:dyDescent="0.2">
      <c r="A332" s="112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</row>
    <row r="333" spans="1:29" ht="12.75" customHeight="1" x14ac:dyDescent="0.2">
      <c r="A333" s="112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</row>
    <row r="334" spans="1:29" ht="12.75" customHeight="1" x14ac:dyDescent="0.2">
      <c r="A334" s="112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</row>
    <row r="335" spans="1:29" ht="12.75" customHeight="1" x14ac:dyDescent="0.2">
      <c r="A335" s="112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2"/>
    </row>
    <row r="336" spans="1:29" ht="12.75" customHeight="1" x14ac:dyDescent="0.2">
      <c r="A336" s="112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/>
      <c r="AB336" s="112"/>
      <c r="AC336" s="112"/>
    </row>
    <row r="337" spans="1:29" ht="12.75" customHeight="1" x14ac:dyDescent="0.2">
      <c r="A337" s="112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</row>
    <row r="338" spans="1:29" ht="12.75" customHeight="1" x14ac:dyDescent="0.2">
      <c r="A338" s="112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</row>
    <row r="339" spans="1:29" ht="12.75" customHeight="1" x14ac:dyDescent="0.2">
      <c r="A339" s="112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</row>
    <row r="340" spans="1:29" ht="12.75" customHeight="1" x14ac:dyDescent="0.2">
      <c r="A340" s="112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</row>
    <row r="341" spans="1:29" ht="12.75" customHeight="1" x14ac:dyDescent="0.2">
      <c r="A341" s="112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</row>
    <row r="342" spans="1:29" ht="12.75" customHeight="1" x14ac:dyDescent="0.2">
      <c r="A342" s="112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</row>
    <row r="343" spans="1:29" ht="12.75" customHeight="1" x14ac:dyDescent="0.2">
      <c r="A343" s="112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</row>
    <row r="344" spans="1:29" ht="12.75" customHeight="1" x14ac:dyDescent="0.2">
      <c r="A344" s="112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</row>
    <row r="345" spans="1:29" ht="12.75" customHeight="1" x14ac:dyDescent="0.2">
      <c r="A345" s="112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</row>
    <row r="346" spans="1:29" ht="12.75" customHeight="1" x14ac:dyDescent="0.2">
      <c r="A346" s="112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</row>
    <row r="347" spans="1:29" ht="12.75" customHeight="1" x14ac:dyDescent="0.2">
      <c r="A347" s="112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</row>
    <row r="348" spans="1:29" ht="12.75" customHeight="1" x14ac:dyDescent="0.2">
      <c r="A348" s="112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</row>
    <row r="349" spans="1:29" ht="12.75" customHeight="1" x14ac:dyDescent="0.2">
      <c r="A349" s="112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</row>
    <row r="350" spans="1:29" ht="12.75" customHeight="1" x14ac:dyDescent="0.2">
      <c r="A350" s="112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</row>
    <row r="351" spans="1:29" ht="12.75" customHeight="1" x14ac:dyDescent="0.2">
      <c r="A351" s="112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</row>
    <row r="352" spans="1:29" ht="12.75" customHeight="1" x14ac:dyDescent="0.2">
      <c r="A352" s="112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</row>
    <row r="353" spans="1:29" ht="12.75" customHeight="1" x14ac:dyDescent="0.2">
      <c r="A353" s="112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</row>
    <row r="354" spans="1:29" ht="12.75" customHeight="1" x14ac:dyDescent="0.2">
      <c r="A354" s="112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</row>
    <row r="355" spans="1:29" ht="12.75" customHeight="1" x14ac:dyDescent="0.2">
      <c r="A355" s="112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</row>
    <row r="356" spans="1:29" ht="12.75" customHeight="1" x14ac:dyDescent="0.2">
      <c r="A356" s="112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</row>
    <row r="357" spans="1:29" ht="12.75" customHeight="1" x14ac:dyDescent="0.2">
      <c r="A357" s="112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2"/>
    </row>
    <row r="358" spans="1:29" ht="12.75" customHeight="1" x14ac:dyDescent="0.2">
      <c r="A358" s="112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</row>
    <row r="359" spans="1:29" ht="12.75" customHeight="1" x14ac:dyDescent="0.2">
      <c r="A359" s="112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</row>
    <row r="360" spans="1:29" ht="12.75" customHeight="1" x14ac:dyDescent="0.2">
      <c r="A360" s="112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</row>
    <row r="361" spans="1:29" ht="12.75" customHeight="1" x14ac:dyDescent="0.2">
      <c r="A361" s="112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</row>
    <row r="362" spans="1:29" ht="12.75" customHeight="1" x14ac:dyDescent="0.2">
      <c r="A362" s="112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</row>
    <row r="363" spans="1:29" ht="12.75" customHeight="1" x14ac:dyDescent="0.2">
      <c r="A363" s="112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  <c r="AA363" s="112"/>
      <c r="AB363" s="112"/>
      <c r="AC363" s="112"/>
    </row>
    <row r="364" spans="1:29" ht="12.75" customHeight="1" x14ac:dyDescent="0.2">
      <c r="A364" s="112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  <c r="AA364" s="112"/>
      <c r="AB364" s="112"/>
      <c r="AC364" s="112"/>
    </row>
    <row r="365" spans="1:29" ht="12.75" customHeight="1" x14ac:dyDescent="0.2">
      <c r="A365" s="112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</row>
    <row r="366" spans="1:29" ht="12.75" customHeight="1" x14ac:dyDescent="0.2">
      <c r="A366" s="112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</row>
    <row r="367" spans="1:29" ht="12.75" customHeight="1" x14ac:dyDescent="0.2">
      <c r="A367" s="112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</row>
    <row r="368" spans="1:29" ht="12.75" customHeight="1" x14ac:dyDescent="0.2">
      <c r="A368" s="112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</row>
    <row r="369" spans="1:29" ht="12.75" customHeight="1" x14ac:dyDescent="0.2">
      <c r="A369" s="112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  <c r="AA369" s="112"/>
      <c r="AB369" s="112"/>
      <c r="AC369" s="112"/>
    </row>
    <row r="370" spans="1:29" ht="12.75" customHeight="1" x14ac:dyDescent="0.2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  <c r="AA370" s="112"/>
      <c r="AB370" s="112"/>
      <c r="AC370" s="112"/>
    </row>
    <row r="371" spans="1:29" ht="12.75" customHeight="1" x14ac:dyDescent="0.2">
      <c r="A371" s="112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  <c r="AA371" s="112"/>
      <c r="AB371" s="112"/>
      <c r="AC371" s="112"/>
    </row>
    <row r="372" spans="1:29" ht="12.75" customHeight="1" x14ac:dyDescent="0.2">
      <c r="A372" s="112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/>
      <c r="AB372" s="112"/>
      <c r="AC372" s="112"/>
    </row>
    <row r="373" spans="1:29" ht="12.75" customHeight="1" x14ac:dyDescent="0.2">
      <c r="A373" s="112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2"/>
    </row>
    <row r="374" spans="1:29" ht="12.75" customHeight="1" x14ac:dyDescent="0.2">
      <c r="A374" s="112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  <c r="AA374" s="112"/>
      <c r="AB374" s="112"/>
      <c r="AC374" s="112"/>
    </row>
    <row r="375" spans="1:29" ht="12.75" customHeight="1" x14ac:dyDescent="0.2">
      <c r="A375" s="112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2"/>
    </row>
    <row r="376" spans="1:29" ht="12.75" customHeight="1" x14ac:dyDescent="0.2">
      <c r="A376" s="112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2"/>
    </row>
    <row r="377" spans="1:29" ht="12.75" customHeight="1" x14ac:dyDescent="0.2">
      <c r="A377" s="112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  <c r="AA377" s="112"/>
      <c r="AB377" s="112"/>
      <c r="AC377" s="112"/>
    </row>
    <row r="378" spans="1:29" ht="12.75" customHeight="1" x14ac:dyDescent="0.2">
      <c r="A378" s="112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2"/>
    </row>
    <row r="379" spans="1:29" ht="12.75" customHeight="1" x14ac:dyDescent="0.2">
      <c r="A379" s="112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  <c r="AA379" s="112"/>
      <c r="AB379" s="112"/>
      <c r="AC379" s="112"/>
    </row>
    <row r="380" spans="1:29" ht="12.75" customHeight="1" x14ac:dyDescent="0.2">
      <c r="A380" s="112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2"/>
    </row>
    <row r="381" spans="1:29" ht="12.75" customHeight="1" x14ac:dyDescent="0.2">
      <c r="A381" s="112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</row>
    <row r="382" spans="1:29" ht="12.75" customHeight="1" x14ac:dyDescent="0.2">
      <c r="A382" s="112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  <c r="AA382" s="112"/>
      <c r="AB382" s="112"/>
      <c r="AC382" s="112"/>
    </row>
    <row r="383" spans="1:29" ht="12.75" customHeight="1" x14ac:dyDescent="0.2">
      <c r="A383" s="112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2"/>
      <c r="AC383" s="112"/>
    </row>
    <row r="384" spans="1:29" ht="12.75" customHeight="1" x14ac:dyDescent="0.2">
      <c r="A384" s="112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  <c r="AA384" s="112"/>
      <c r="AB384" s="112"/>
      <c r="AC384" s="112"/>
    </row>
    <row r="385" spans="1:29" ht="12.75" customHeight="1" x14ac:dyDescent="0.2">
      <c r="A385" s="112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2"/>
      <c r="AB385" s="112"/>
      <c r="AC385" s="112"/>
    </row>
    <row r="386" spans="1:29" ht="12.75" customHeight="1" x14ac:dyDescent="0.2">
      <c r="A386" s="112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  <c r="AA386" s="112"/>
      <c r="AB386" s="112"/>
      <c r="AC386" s="112"/>
    </row>
    <row r="387" spans="1:29" ht="12.75" customHeight="1" x14ac:dyDescent="0.2">
      <c r="A387" s="112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  <c r="AA387" s="112"/>
      <c r="AB387" s="112"/>
      <c r="AC387" s="112"/>
    </row>
    <row r="388" spans="1:29" ht="12.75" customHeight="1" x14ac:dyDescent="0.2">
      <c r="A388" s="112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  <c r="AA388" s="112"/>
      <c r="AB388" s="112"/>
      <c r="AC388" s="112"/>
    </row>
    <row r="389" spans="1:29" ht="12.75" customHeight="1" x14ac:dyDescent="0.2">
      <c r="A389" s="112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</row>
    <row r="390" spans="1:29" ht="12.75" customHeight="1" x14ac:dyDescent="0.2">
      <c r="A390" s="112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12"/>
    </row>
    <row r="391" spans="1:29" ht="12.75" customHeight="1" x14ac:dyDescent="0.2">
      <c r="A391" s="112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  <c r="AA391" s="112"/>
      <c r="AB391" s="112"/>
      <c r="AC391" s="112"/>
    </row>
    <row r="392" spans="1:29" ht="12.75" customHeight="1" x14ac:dyDescent="0.2">
      <c r="A392" s="112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  <c r="AA392" s="112"/>
      <c r="AB392" s="112"/>
      <c r="AC392" s="112"/>
    </row>
    <row r="393" spans="1:29" ht="12.75" customHeight="1" x14ac:dyDescent="0.2">
      <c r="A393" s="112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/>
      <c r="AB393" s="112"/>
      <c r="AC393" s="112"/>
    </row>
    <row r="394" spans="1:29" ht="12.75" customHeight="1" x14ac:dyDescent="0.2">
      <c r="A394" s="112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  <c r="AA394" s="112"/>
      <c r="AB394" s="112"/>
      <c r="AC394" s="112"/>
    </row>
    <row r="395" spans="1:29" ht="12.75" customHeight="1" x14ac:dyDescent="0.2">
      <c r="A395" s="112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  <c r="AA395" s="112"/>
      <c r="AB395" s="112"/>
      <c r="AC395" s="112"/>
    </row>
    <row r="396" spans="1:29" ht="12.75" customHeight="1" x14ac:dyDescent="0.2">
      <c r="A396" s="112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  <c r="AA396" s="112"/>
      <c r="AB396" s="112"/>
      <c r="AC396" s="112"/>
    </row>
    <row r="397" spans="1:29" ht="12.75" customHeight="1" x14ac:dyDescent="0.2">
      <c r="A397" s="112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  <c r="AA397" s="112"/>
      <c r="AB397" s="112"/>
      <c r="AC397" s="112"/>
    </row>
    <row r="398" spans="1:29" ht="12.75" customHeight="1" x14ac:dyDescent="0.2">
      <c r="A398" s="112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  <c r="AA398" s="112"/>
      <c r="AB398" s="112"/>
      <c r="AC398" s="112"/>
    </row>
    <row r="399" spans="1:29" ht="12.75" customHeight="1" x14ac:dyDescent="0.2">
      <c r="A399" s="112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  <c r="AA399" s="112"/>
      <c r="AB399" s="112"/>
      <c r="AC399" s="112"/>
    </row>
    <row r="400" spans="1:29" ht="12.75" customHeight="1" x14ac:dyDescent="0.2">
      <c r="A400" s="112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  <c r="AA400" s="112"/>
      <c r="AB400" s="112"/>
      <c r="AC400" s="112"/>
    </row>
    <row r="401" spans="1:29" ht="12.75" customHeight="1" x14ac:dyDescent="0.2">
      <c r="A401" s="112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2"/>
    </row>
    <row r="402" spans="1:29" ht="12.75" customHeight="1" x14ac:dyDescent="0.2">
      <c r="A402" s="112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</row>
    <row r="403" spans="1:29" ht="12.75" customHeight="1" x14ac:dyDescent="0.2">
      <c r="A403" s="112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  <c r="AA403" s="112"/>
      <c r="AB403" s="112"/>
      <c r="AC403" s="112"/>
    </row>
    <row r="404" spans="1:29" ht="12.75" customHeight="1" x14ac:dyDescent="0.2">
      <c r="A404" s="112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  <c r="AA404" s="112"/>
      <c r="AB404" s="112"/>
      <c r="AC404" s="112"/>
    </row>
    <row r="405" spans="1:29" ht="12.75" customHeight="1" x14ac:dyDescent="0.2">
      <c r="A405" s="112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  <c r="AA405" s="112"/>
      <c r="AB405" s="112"/>
      <c r="AC405" s="112"/>
    </row>
    <row r="406" spans="1:29" ht="12.75" customHeight="1" x14ac:dyDescent="0.2">
      <c r="A406" s="112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  <c r="AA406" s="112"/>
      <c r="AB406" s="112"/>
      <c r="AC406" s="112"/>
    </row>
    <row r="407" spans="1:29" ht="12.75" customHeight="1" x14ac:dyDescent="0.2">
      <c r="A407" s="112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  <c r="AA407" s="112"/>
      <c r="AB407" s="112"/>
      <c r="AC407" s="112"/>
    </row>
    <row r="408" spans="1:29" ht="12.75" customHeight="1" x14ac:dyDescent="0.2">
      <c r="A408" s="112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  <c r="AA408" s="112"/>
      <c r="AB408" s="112"/>
      <c r="AC408" s="112"/>
    </row>
    <row r="409" spans="1:29" ht="12.75" customHeight="1" x14ac:dyDescent="0.2">
      <c r="A409" s="112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/>
      <c r="AC409" s="112"/>
    </row>
    <row r="410" spans="1:29" ht="12.75" customHeight="1" x14ac:dyDescent="0.2">
      <c r="A410" s="112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  <c r="AA410" s="112"/>
      <c r="AB410" s="112"/>
      <c r="AC410" s="112"/>
    </row>
    <row r="411" spans="1:29" ht="12.75" customHeight="1" x14ac:dyDescent="0.2">
      <c r="A411" s="112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  <c r="AA411" s="112"/>
      <c r="AB411" s="112"/>
      <c r="AC411" s="112"/>
    </row>
    <row r="412" spans="1:29" ht="12.75" customHeight="1" x14ac:dyDescent="0.2">
      <c r="A412" s="112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</row>
    <row r="413" spans="1:29" ht="12.75" customHeight="1" x14ac:dyDescent="0.2">
      <c r="A413" s="112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</row>
    <row r="414" spans="1:29" ht="12.75" customHeight="1" x14ac:dyDescent="0.2">
      <c r="A414" s="112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</row>
    <row r="415" spans="1:29" ht="12.75" customHeight="1" x14ac:dyDescent="0.2">
      <c r="A415" s="112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</row>
    <row r="416" spans="1:29" ht="12.75" customHeight="1" x14ac:dyDescent="0.2">
      <c r="A416" s="112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</row>
    <row r="417" spans="1:29" ht="12.75" customHeight="1" x14ac:dyDescent="0.2">
      <c r="A417" s="112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2"/>
    </row>
    <row r="418" spans="1:29" ht="12.75" customHeight="1" x14ac:dyDescent="0.2">
      <c r="A418" s="112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/>
      <c r="AB418" s="112"/>
      <c r="AC418" s="112"/>
    </row>
    <row r="419" spans="1:29" ht="12.75" customHeight="1" x14ac:dyDescent="0.2">
      <c r="A419" s="112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  <c r="AA419" s="112"/>
      <c r="AB419" s="112"/>
      <c r="AC419" s="112"/>
    </row>
    <row r="420" spans="1:29" ht="12.75" customHeight="1" x14ac:dyDescent="0.2">
      <c r="A420" s="112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  <c r="AA420" s="112"/>
      <c r="AB420" s="112"/>
      <c r="AC420" s="112"/>
    </row>
    <row r="421" spans="1:29" ht="12.75" customHeight="1" x14ac:dyDescent="0.2">
      <c r="A421" s="112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  <c r="AA421" s="112"/>
      <c r="AB421" s="112"/>
      <c r="AC421" s="112"/>
    </row>
    <row r="422" spans="1:29" ht="12.75" customHeight="1" x14ac:dyDescent="0.2">
      <c r="A422" s="112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</row>
    <row r="423" spans="1:29" ht="12.75" customHeight="1" x14ac:dyDescent="0.2">
      <c r="A423" s="11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</row>
    <row r="424" spans="1:29" ht="12.75" customHeight="1" x14ac:dyDescent="0.2">
      <c r="A424" s="112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</row>
    <row r="425" spans="1:29" ht="12.75" customHeight="1" x14ac:dyDescent="0.2">
      <c r="A425" s="112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</row>
    <row r="426" spans="1:29" ht="12.75" customHeight="1" x14ac:dyDescent="0.2">
      <c r="A426" s="112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</row>
    <row r="427" spans="1:29" ht="12.75" customHeight="1" x14ac:dyDescent="0.2">
      <c r="A427" s="112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</row>
    <row r="428" spans="1:29" ht="12.75" customHeight="1" x14ac:dyDescent="0.2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</row>
    <row r="429" spans="1:29" ht="12.75" customHeight="1" x14ac:dyDescent="0.2">
      <c r="A429" s="112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</row>
    <row r="430" spans="1:29" ht="12.75" customHeight="1" x14ac:dyDescent="0.2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</row>
    <row r="431" spans="1:29" ht="12.75" customHeight="1" x14ac:dyDescent="0.2">
      <c r="A431" s="112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</row>
    <row r="432" spans="1:29" ht="12.75" customHeight="1" x14ac:dyDescent="0.2">
      <c r="A432" s="112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  <c r="AA432" s="112"/>
      <c r="AB432" s="112"/>
      <c r="AC432" s="112"/>
    </row>
    <row r="433" spans="1:29" ht="12.75" customHeight="1" x14ac:dyDescent="0.2">
      <c r="A433" s="112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2"/>
    </row>
    <row r="434" spans="1:29" ht="12.75" customHeight="1" x14ac:dyDescent="0.2">
      <c r="A434" s="112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  <c r="AA434" s="112"/>
      <c r="AB434" s="112"/>
      <c r="AC434" s="112"/>
    </row>
    <row r="435" spans="1:29" ht="12.75" customHeight="1" x14ac:dyDescent="0.2">
      <c r="A435" s="112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  <c r="AA435" s="112"/>
      <c r="AB435" s="112"/>
      <c r="AC435" s="112"/>
    </row>
    <row r="436" spans="1:29" ht="12.75" customHeight="1" x14ac:dyDescent="0.2">
      <c r="A436" s="112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  <c r="AA436" s="112"/>
      <c r="AB436" s="112"/>
      <c r="AC436" s="112"/>
    </row>
    <row r="437" spans="1:29" ht="12.75" customHeight="1" x14ac:dyDescent="0.2">
      <c r="A437" s="112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  <c r="AA437" s="112"/>
      <c r="AB437" s="112"/>
      <c r="AC437" s="112"/>
    </row>
    <row r="438" spans="1:29" ht="12.75" customHeight="1" x14ac:dyDescent="0.2">
      <c r="A438" s="112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  <c r="AA438" s="112"/>
      <c r="AB438" s="112"/>
      <c r="AC438" s="112"/>
    </row>
    <row r="439" spans="1:29" ht="12.75" customHeight="1" x14ac:dyDescent="0.2">
      <c r="A439" s="112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  <c r="AA439" s="112"/>
      <c r="AB439" s="112"/>
      <c r="AC439" s="112"/>
    </row>
    <row r="440" spans="1:29" ht="12.75" customHeight="1" x14ac:dyDescent="0.2">
      <c r="A440" s="112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  <c r="AA440" s="112"/>
      <c r="AB440" s="112"/>
      <c r="AC440" s="112"/>
    </row>
    <row r="441" spans="1:29" ht="12.75" customHeight="1" x14ac:dyDescent="0.2">
      <c r="A441" s="112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  <c r="AA441" s="112"/>
      <c r="AB441" s="112"/>
      <c r="AC441" s="112"/>
    </row>
    <row r="442" spans="1:29" ht="12.75" customHeight="1" x14ac:dyDescent="0.2">
      <c r="A442" s="112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  <c r="AA442" s="112"/>
      <c r="AB442" s="112"/>
      <c r="AC442" s="112"/>
    </row>
    <row r="443" spans="1:29" ht="12.75" customHeight="1" x14ac:dyDescent="0.2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  <c r="AA443" s="112"/>
      <c r="AB443" s="112"/>
      <c r="AC443" s="112"/>
    </row>
    <row r="444" spans="1:29" ht="12.75" customHeight="1" x14ac:dyDescent="0.2">
      <c r="A444" s="112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  <c r="AA444" s="112"/>
      <c r="AB444" s="112"/>
      <c r="AC444" s="112"/>
    </row>
    <row r="445" spans="1:29" ht="12.75" customHeight="1" x14ac:dyDescent="0.2">
      <c r="A445" s="112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  <c r="AA445" s="112"/>
      <c r="AB445" s="112"/>
      <c r="AC445" s="112"/>
    </row>
    <row r="446" spans="1:29" ht="12.75" customHeight="1" x14ac:dyDescent="0.2">
      <c r="A446" s="112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  <c r="AA446" s="112"/>
      <c r="AB446" s="112"/>
      <c r="AC446" s="112"/>
    </row>
    <row r="447" spans="1:29" ht="12.75" customHeight="1" x14ac:dyDescent="0.2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  <c r="AA447" s="112"/>
      <c r="AB447" s="112"/>
      <c r="AC447" s="112"/>
    </row>
    <row r="448" spans="1:29" ht="12.75" customHeight="1" x14ac:dyDescent="0.2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  <c r="AA448" s="112"/>
      <c r="AB448" s="112"/>
      <c r="AC448" s="112"/>
    </row>
    <row r="449" spans="1:29" ht="12.75" customHeight="1" x14ac:dyDescent="0.2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  <c r="AA449" s="112"/>
      <c r="AB449" s="112"/>
      <c r="AC449" s="112"/>
    </row>
    <row r="450" spans="1:29" ht="12.75" customHeight="1" x14ac:dyDescent="0.2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  <c r="AA450" s="112"/>
      <c r="AB450" s="112"/>
      <c r="AC450" s="112"/>
    </row>
    <row r="451" spans="1:29" ht="12.75" customHeight="1" x14ac:dyDescent="0.2">
      <c r="A451" s="112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  <c r="AA451" s="112"/>
      <c r="AB451" s="112"/>
      <c r="AC451" s="112"/>
    </row>
    <row r="452" spans="1:29" ht="12.75" customHeight="1" x14ac:dyDescent="0.2">
      <c r="A452" s="112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  <c r="AA452" s="112"/>
      <c r="AB452" s="112"/>
      <c r="AC452" s="112"/>
    </row>
    <row r="453" spans="1:29" ht="12.75" customHeight="1" x14ac:dyDescent="0.2">
      <c r="A453" s="112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  <c r="AA453" s="112"/>
      <c r="AB453" s="112"/>
      <c r="AC453" s="112"/>
    </row>
    <row r="454" spans="1:29" ht="12.75" customHeight="1" x14ac:dyDescent="0.2">
      <c r="A454" s="112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  <c r="AA454" s="112"/>
      <c r="AB454" s="112"/>
      <c r="AC454" s="112"/>
    </row>
    <row r="455" spans="1:29" ht="12.75" customHeight="1" x14ac:dyDescent="0.2">
      <c r="A455" s="112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  <c r="AA455" s="112"/>
      <c r="AB455" s="112"/>
      <c r="AC455" s="112"/>
    </row>
    <row r="456" spans="1:29" ht="12.75" customHeight="1" x14ac:dyDescent="0.2">
      <c r="A456" s="112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  <c r="AA456" s="112"/>
      <c r="AB456" s="112"/>
      <c r="AC456" s="112"/>
    </row>
    <row r="457" spans="1:29" ht="12.75" customHeight="1" x14ac:dyDescent="0.2">
      <c r="A457" s="112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  <c r="AA457" s="112"/>
      <c r="AB457" s="112"/>
      <c r="AC457" s="112"/>
    </row>
    <row r="458" spans="1:29" ht="12.75" customHeight="1" x14ac:dyDescent="0.2">
      <c r="A458" s="112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  <c r="AA458" s="112"/>
      <c r="AB458" s="112"/>
      <c r="AC458" s="112"/>
    </row>
    <row r="459" spans="1:29" ht="12.75" customHeight="1" x14ac:dyDescent="0.2">
      <c r="A459" s="112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  <c r="AA459" s="112"/>
      <c r="AB459" s="112"/>
      <c r="AC459" s="112"/>
    </row>
    <row r="460" spans="1:29" ht="12.75" customHeight="1" x14ac:dyDescent="0.2">
      <c r="A460" s="112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  <c r="AA460" s="112"/>
      <c r="AB460" s="112"/>
      <c r="AC460" s="112"/>
    </row>
    <row r="461" spans="1:29" ht="12.75" customHeight="1" x14ac:dyDescent="0.2">
      <c r="A461" s="112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  <c r="AA461" s="112"/>
      <c r="AB461" s="112"/>
      <c r="AC461" s="112"/>
    </row>
    <row r="462" spans="1:29" ht="12.75" customHeight="1" x14ac:dyDescent="0.2">
      <c r="A462" s="112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  <c r="AA462" s="112"/>
      <c r="AB462" s="112"/>
      <c r="AC462" s="112"/>
    </row>
    <row r="463" spans="1:29" ht="12.75" customHeight="1" x14ac:dyDescent="0.2">
      <c r="A463" s="112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  <c r="AA463" s="112"/>
      <c r="AB463" s="112"/>
      <c r="AC463" s="112"/>
    </row>
    <row r="464" spans="1:29" ht="12.75" customHeight="1" x14ac:dyDescent="0.2">
      <c r="A464" s="112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  <c r="AA464" s="112"/>
      <c r="AB464" s="112"/>
      <c r="AC464" s="112"/>
    </row>
    <row r="465" spans="1:29" ht="12.75" customHeight="1" x14ac:dyDescent="0.2">
      <c r="A465" s="112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  <c r="AA465" s="112"/>
      <c r="AB465" s="112"/>
      <c r="AC465" s="112"/>
    </row>
    <row r="466" spans="1:29" ht="12.75" customHeight="1" x14ac:dyDescent="0.2">
      <c r="A466" s="112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  <c r="AA466" s="112"/>
      <c r="AB466" s="112"/>
      <c r="AC466" s="112"/>
    </row>
    <row r="467" spans="1:29" ht="12.75" customHeight="1" x14ac:dyDescent="0.2">
      <c r="A467" s="112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  <c r="AA467" s="112"/>
      <c r="AB467" s="112"/>
      <c r="AC467" s="112"/>
    </row>
    <row r="468" spans="1:29" ht="12.75" customHeight="1" x14ac:dyDescent="0.2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  <c r="AA468" s="112"/>
      <c r="AB468" s="112"/>
      <c r="AC468" s="112"/>
    </row>
    <row r="469" spans="1:29" ht="12.75" customHeight="1" x14ac:dyDescent="0.2">
      <c r="A469" s="112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  <c r="AA469" s="112"/>
      <c r="AB469" s="112"/>
      <c r="AC469" s="112"/>
    </row>
    <row r="470" spans="1:29" ht="12.75" customHeight="1" x14ac:dyDescent="0.2">
      <c r="A470" s="112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  <c r="AA470" s="112"/>
      <c r="AB470" s="112"/>
      <c r="AC470" s="112"/>
    </row>
    <row r="471" spans="1:29" ht="12.75" customHeight="1" x14ac:dyDescent="0.2">
      <c r="A471" s="112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  <c r="AA471" s="112"/>
      <c r="AB471" s="112"/>
      <c r="AC471" s="112"/>
    </row>
    <row r="472" spans="1:29" ht="12.75" customHeight="1" x14ac:dyDescent="0.2">
      <c r="A472" s="112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  <c r="AA472" s="112"/>
      <c r="AB472" s="112"/>
      <c r="AC472" s="112"/>
    </row>
    <row r="473" spans="1:29" ht="12.75" customHeight="1" x14ac:dyDescent="0.2">
      <c r="A473" s="112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  <c r="AA473" s="112"/>
      <c r="AB473" s="112"/>
      <c r="AC473" s="112"/>
    </row>
    <row r="474" spans="1:29" ht="12.75" customHeight="1" x14ac:dyDescent="0.2">
      <c r="A474" s="112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  <c r="AA474" s="112"/>
      <c r="AB474" s="112"/>
      <c r="AC474" s="112"/>
    </row>
    <row r="475" spans="1:29" ht="12.75" customHeight="1" x14ac:dyDescent="0.2">
      <c r="A475" s="112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  <c r="AA475" s="112"/>
      <c r="AB475" s="112"/>
      <c r="AC475" s="112"/>
    </row>
    <row r="476" spans="1:29" ht="12.75" customHeight="1" x14ac:dyDescent="0.2">
      <c r="A476" s="112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  <c r="AA476" s="112"/>
      <c r="AB476" s="112"/>
      <c r="AC476" s="112"/>
    </row>
    <row r="477" spans="1:29" ht="12.75" customHeight="1" x14ac:dyDescent="0.2">
      <c r="A477" s="112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  <c r="AA477" s="112"/>
      <c r="AB477" s="112"/>
      <c r="AC477" s="112"/>
    </row>
    <row r="478" spans="1:29" ht="12.75" customHeight="1" x14ac:dyDescent="0.2">
      <c r="A478" s="112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  <c r="AA478" s="112"/>
      <c r="AB478" s="112"/>
      <c r="AC478" s="112"/>
    </row>
    <row r="479" spans="1:29" ht="12.75" customHeight="1" x14ac:dyDescent="0.2">
      <c r="A479" s="112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  <c r="AA479" s="112"/>
      <c r="AB479" s="112"/>
      <c r="AC479" s="112"/>
    </row>
    <row r="480" spans="1:29" ht="12.75" customHeight="1" x14ac:dyDescent="0.2">
      <c r="A480" s="112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  <c r="AA480" s="112"/>
      <c r="AB480" s="112"/>
      <c r="AC480" s="112"/>
    </row>
    <row r="481" spans="1:29" ht="12.75" customHeight="1" x14ac:dyDescent="0.2">
      <c r="A481" s="112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  <c r="AA481" s="112"/>
      <c r="AB481" s="112"/>
      <c r="AC481" s="112"/>
    </row>
    <row r="482" spans="1:29" ht="12.75" customHeight="1" x14ac:dyDescent="0.2">
      <c r="A482" s="112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  <c r="AA482" s="112"/>
      <c r="AB482" s="112"/>
      <c r="AC482" s="112"/>
    </row>
    <row r="483" spans="1:29" ht="12.75" customHeight="1" x14ac:dyDescent="0.2">
      <c r="A483" s="112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  <c r="AA483" s="112"/>
      <c r="AB483" s="112"/>
      <c r="AC483" s="112"/>
    </row>
    <row r="484" spans="1:29" ht="12.75" customHeight="1" x14ac:dyDescent="0.2">
      <c r="A484" s="112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  <c r="AA484" s="112"/>
      <c r="AB484" s="112"/>
      <c r="AC484" s="112"/>
    </row>
    <row r="485" spans="1:29" ht="12.75" customHeight="1" x14ac:dyDescent="0.2">
      <c r="A485" s="112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  <c r="AA485" s="112"/>
      <c r="AB485" s="112"/>
      <c r="AC485" s="112"/>
    </row>
    <row r="486" spans="1:29" ht="12.75" customHeight="1" x14ac:dyDescent="0.2">
      <c r="A486" s="112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  <c r="AA486" s="112"/>
      <c r="AB486" s="112"/>
      <c r="AC486" s="112"/>
    </row>
    <row r="487" spans="1:29" ht="12.75" customHeight="1" x14ac:dyDescent="0.2">
      <c r="A487" s="112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  <c r="AA487" s="112"/>
      <c r="AB487" s="112"/>
      <c r="AC487" s="112"/>
    </row>
    <row r="488" spans="1:29" ht="12.75" customHeight="1" x14ac:dyDescent="0.2">
      <c r="A488" s="112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  <c r="AA488" s="112"/>
      <c r="AB488" s="112"/>
      <c r="AC488" s="112"/>
    </row>
    <row r="489" spans="1:29" ht="12.75" customHeight="1" x14ac:dyDescent="0.2">
      <c r="A489" s="112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  <c r="AA489" s="112"/>
      <c r="AB489" s="112"/>
      <c r="AC489" s="112"/>
    </row>
    <row r="490" spans="1:29" ht="12.75" customHeight="1" x14ac:dyDescent="0.2">
      <c r="A490" s="112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  <c r="AA490" s="112"/>
      <c r="AB490" s="112"/>
      <c r="AC490" s="112"/>
    </row>
    <row r="491" spans="1:29" ht="12.75" customHeight="1" x14ac:dyDescent="0.2">
      <c r="A491" s="112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  <c r="AA491" s="112"/>
      <c r="AB491" s="112"/>
      <c r="AC491" s="112"/>
    </row>
    <row r="492" spans="1:29" ht="12.75" customHeight="1" x14ac:dyDescent="0.2">
      <c r="A492" s="112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  <c r="AA492" s="112"/>
      <c r="AB492" s="112"/>
      <c r="AC492" s="112"/>
    </row>
    <row r="493" spans="1:29" ht="12.75" customHeight="1" x14ac:dyDescent="0.2">
      <c r="A493" s="112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  <c r="AA493" s="112"/>
      <c r="AB493" s="112"/>
      <c r="AC493" s="112"/>
    </row>
    <row r="494" spans="1:29" ht="12.75" customHeight="1" x14ac:dyDescent="0.2">
      <c r="A494" s="112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  <c r="AA494" s="112"/>
      <c r="AB494" s="112"/>
      <c r="AC494" s="112"/>
    </row>
    <row r="495" spans="1:29" ht="12.75" customHeight="1" x14ac:dyDescent="0.2">
      <c r="A495" s="112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  <c r="AA495" s="112"/>
      <c r="AB495" s="112"/>
      <c r="AC495" s="112"/>
    </row>
    <row r="496" spans="1:29" ht="12.75" customHeight="1" x14ac:dyDescent="0.2">
      <c r="A496" s="112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  <c r="AA496" s="112"/>
      <c r="AB496" s="112"/>
      <c r="AC496" s="112"/>
    </row>
    <row r="497" spans="1:29" ht="12.75" customHeight="1" x14ac:dyDescent="0.2">
      <c r="A497" s="112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/>
      <c r="AB497" s="112"/>
      <c r="AC497" s="112"/>
    </row>
    <row r="498" spans="1:29" ht="12.75" customHeight="1" x14ac:dyDescent="0.2">
      <c r="A498" s="112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  <c r="AA498" s="112"/>
      <c r="AB498" s="112"/>
      <c r="AC498" s="112"/>
    </row>
    <row r="499" spans="1:29" ht="12.75" customHeight="1" x14ac:dyDescent="0.2">
      <c r="A499" s="112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  <c r="AA499" s="112"/>
      <c r="AB499" s="112"/>
      <c r="AC499" s="112"/>
    </row>
    <row r="500" spans="1:29" ht="12.75" customHeight="1" x14ac:dyDescent="0.2">
      <c r="A500" s="112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  <c r="AA500" s="112"/>
      <c r="AB500" s="112"/>
      <c r="AC500" s="112"/>
    </row>
    <row r="501" spans="1:29" ht="12.75" customHeight="1" x14ac:dyDescent="0.2">
      <c r="A501" s="112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  <c r="AA501" s="112"/>
      <c r="AB501" s="112"/>
      <c r="AC501" s="112"/>
    </row>
    <row r="502" spans="1:29" ht="12.75" customHeight="1" x14ac:dyDescent="0.2">
      <c r="A502" s="112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  <c r="AA502" s="112"/>
      <c r="AB502" s="112"/>
      <c r="AC502" s="112"/>
    </row>
    <row r="503" spans="1:29" ht="12.75" customHeight="1" x14ac:dyDescent="0.2">
      <c r="A503" s="112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  <c r="AA503" s="112"/>
      <c r="AB503" s="112"/>
      <c r="AC503" s="112"/>
    </row>
    <row r="504" spans="1:29" ht="12.75" customHeight="1" x14ac:dyDescent="0.2">
      <c r="A504" s="112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  <c r="AA504" s="112"/>
      <c r="AB504" s="112"/>
      <c r="AC504" s="112"/>
    </row>
    <row r="505" spans="1:29" ht="12.75" customHeight="1" x14ac:dyDescent="0.2">
      <c r="A505" s="112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  <c r="AA505" s="112"/>
      <c r="AB505" s="112"/>
      <c r="AC505" s="112"/>
    </row>
    <row r="506" spans="1:29" ht="12.75" customHeight="1" x14ac:dyDescent="0.2">
      <c r="A506" s="112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  <c r="AA506" s="112"/>
      <c r="AB506" s="112"/>
      <c r="AC506" s="112"/>
    </row>
    <row r="507" spans="1:29" ht="12.75" customHeight="1" x14ac:dyDescent="0.2">
      <c r="A507" s="112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  <c r="AA507" s="112"/>
      <c r="AB507" s="112"/>
      <c r="AC507" s="112"/>
    </row>
    <row r="508" spans="1:29" ht="12.75" customHeight="1" x14ac:dyDescent="0.2">
      <c r="A508" s="112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  <c r="AA508" s="112"/>
      <c r="AB508" s="112"/>
      <c r="AC508" s="112"/>
    </row>
    <row r="509" spans="1:29" ht="12.75" customHeight="1" x14ac:dyDescent="0.2">
      <c r="A509" s="112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  <c r="AA509" s="112"/>
      <c r="AB509" s="112"/>
      <c r="AC509" s="112"/>
    </row>
    <row r="510" spans="1:29" ht="12.75" customHeight="1" x14ac:dyDescent="0.2">
      <c r="A510" s="112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  <c r="AA510" s="112"/>
      <c r="AB510" s="112"/>
      <c r="AC510" s="112"/>
    </row>
    <row r="511" spans="1:29" ht="12.75" customHeight="1" x14ac:dyDescent="0.2">
      <c r="A511" s="112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  <c r="AA511" s="112"/>
      <c r="AB511" s="112"/>
      <c r="AC511" s="112"/>
    </row>
    <row r="512" spans="1:29" ht="12.75" customHeight="1" x14ac:dyDescent="0.2">
      <c r="A512" s="112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  <c r="AA512" s="112"/>
      <c r="AB512" s="112"/>
      <c r="AC512" s="112"/>
    </row>
    <row r="513" spans="1:29" ht="12.75" customHeight="1" x14ac:dyDescent="0.2">
      <c r="A513" s="112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  <c r="AA513" s="112"/>
      <c r="AB513" s="112"/>
      <c r="AC513" s="112"/>
    </row>
    <row r="514" spans="1:29" ht="12.75" customHeight="1" x14ac:dyDescent="0.2">
      <c r="A514" s="112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  <c r="AC514" s="112"/>
    </row>
    <row r="515" spans="1:29" ht="12.75" customHeight="1" x14ac:dyDescent="0.2">
      <c r="A515" s="112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  <c r="AA515" s="112"/>
      <c r="AB515" s="112"/>
      <c r="AC515" s="112"/>
    </row>
    <row r="516" spans="1:29" ht="12.75" customHeight="1" x14ac:dyDescent="0.2">
      <c r="A516" s="112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  <c r="AA516" s="112"/>
      <c r="AB516" s="112"/>
      <c r="AC516" s="112"/>
    </row>
    <row r="517" spans="1:29" ht="12.75" customHeight="1" x14ac:dyDescent="0.2">
      <c r="A517" s="112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  <c r="AA517" s="112"/>
      <c r="AB517" s="112"/>
      <c r="AC517" s="112"/>
    </row>
    <row r="518" spans="1:29" ht="12.75" customHeight="1" x14ac:dyDescent="0.2">
      <c r="A518" s="112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  <c r="AA518" s="112"/>
      <c r="AB518" s="112"/>
      <c r="AC518" s="112"/>
    </row>
    <row r="519" spans="1:29" ht="12.75" customHeight="1" x14ac:dyDescent="0.2">
      <c r="A519" s="112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  <c r="AA519" s="112"/>
      <c r="AB519" s="112"/>
      <c r="AC519" s="112"/>
    </row>
    <row r="520" spans="1:29" ht="12.75" customHeight="1" x14ac:dyDescent="0.2">
      <c r="A520" s="112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  <c r="AA520" s="112"/>
      <c r="AB520" s="112"/>
      <c r="AC520" s="112"/>
    </row>
    <row r="521" spans="1:29" ht="12.75" customHeight="1" x14ac:dyDescent="0.2">
      <c r="A521" s="112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  <c r="AA521" s="112"/>
      <c r="AB521" s="112"/>
      <c r="AC521" s="112"/>
    </row>
    <row r="522" spans="1:29" ht="12.75" customHeight="1" x14ac:dyDescent="0.2">
      <c r="A522" s="112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  <c r="AA522" s="112"/>
      <c r="AB522" s="112"/>
      <c r="AC522" s="112"/>
    </row>
    <row r="523" spans="1:29" ht="12.75" customHeight="1" x14ac:dyDescent="0.2">
      <c r="A523" s="112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  <c r="AA523" s="112"/>
      <c r="AB523" s="112"/>
      <c r="AC523" s="112"/>
    </row>
    <row r="524" spans="1:29" ht="12.75" customHeight="1" x14ac:dyDescent="0.2">
      <c r="A524" s="112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  <c r="AA524" s="112"/>
      <c r="AB524" s="112"/>
      <c r="AC524" s="112"/>
    </row>
    <row r="525" spans="1:29" ht="12.75" customHeight="1" x14ac:dyDescent="0.2">
      <c r="A525" s="112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  <c r="AA525" s="112"/>
      <c r="AB525" s="112"/>
      <c r="AC525" s="112"/>
    </row>
    <row r="526" spans="1:29" ht="12.75" customHeight="1" x14ac:dyDescent="0.2">
      <c r="A526" s="112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  <c r="AA526" s="112"/>
      <c r="AB526" s="112"/>
      <c r="AC526" s="112"/>
    </row>
    <row r="527" spans="1:29" ht="12.75" customHeight="1" x14ac:dyDescent="0.2">
      <c r="A527" s="112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  <c r="AA527" s="112"/>
      <c r="AB527" s="112"/>
      <c r="AC527" s="112"/>
    </row>
    <row r="528" spans="1:29" ht="12.75" customHeight="1" x14ac:dyDescent="0.2">
      <c r="A528" s="112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  <c r="AA528" s="112"/>
      <c r="AB528" s="112"/>
      <c r="AC528" s="112"/>
    </row>
    <row r="529" spans="1:29" ht="12.75" customHeight="1" x14ac:dyDescent="0.2">
      <c r="A529" s="112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  <c r="AA529" s="112"/>
      <c r="AB529" s="112"/>
      <c r="AC529" s="112"/>
    </row>
    <row r="530" spans="1:29" ht="12.75" customHeight="1" x14ac:dyDescent="0.2">
      <c r="A530" s="112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  <c r="AA530" s="112"/>
      <c r="AB530" s="112"/>
      <c r="AC530" s="112"/>
    </row>
    <row r="531" spans="1:29" ht="12.75" customHeight="1" x14ac:dyDescent="0.2">
      <c r="A531" s="112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  <c r="AA531" s="112"/>
      <c r="AB531" s="112"/>
      <c r="AC531" s="112"/>
    </row>
    <row r="532" spans="1:29" ht="12.75" customHeight="1" x14ac:dyDescent="0.2">
      <c r="A532" s="112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  <c r="AC532" s="112"/>
    </row>
    <row r="533" spans="1:29" ht="12.75" customHeight="1" x14ac:dyDescent="0.2">
      <c r="A533" s="112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  <c r="AA533" s="112"/>
      <c r="AB533" s="112"/>
      <c r="AC533" s="112"/>
    </row>
    <row r="534" spans="1:29" ht="12.75" customHeight="1" x14ac:dyDescent="0.2">
      <c r="A534" s="112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  <c r="AA534" s="112"/>
      <c r="AB534" s="112"/>
      <c r="AC534" s="112"/>
    </row>
    <row r="535" spans="1:29" ht="12.75" customHeight="1" x14ac:dyDescent="0.2">
      <c r="A535" s="112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  <c r="AA535" s="112"/>
      <c r="AB535" s="112"/>
      <c r="AC535" s="112"/>
    </row>
    <row r="536" spans="1:29" ht="12.75" customHeight="1" x14ac:dyDescent="0.2">
      <c r="A536" s="112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  <c r="AA536" s="112"/>
      <c r="AB536" s="112"/>
      <c r="AC536" s="112"/>
    </row>
    <row r="537" spans="1:29" ht="12.75" customHeight="1" x14ac:dyDescent="0.2">
      <c r="A537" s="112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  <c r="AA537" s="112"/>
      <c r="AB537" s="112"/>
      <c r="AC537" s="112"/>
    </row>
    <row r="538" spans="1:29" ht="12.75" customHeight="1" x14ac:dyDescent="0.2">
      <c r="A538" s="112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  <c r="AA538" s="112"/>
      <c r="AB538" s="112"/>
      <c r="AC538" s="112"/>
    </row>
    <row r="539" spans="1:29" ht="12.75" customHeight="1" x14ac:dyDescent="0.2">
      <c r="A539" s="112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  <c r="AA539" s="112"/>
      <c r="AB539" s="112"/>
      <c r="AC539" s="112"/>
    </row>
    <row r="540" spans="1:29" ht="12.75" customHeight="1" x14ac:dyDescent="0.2">
      <c r="A540" s="112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  <c r="AA540" s="112"/>
      <c r="AB540" s="112"/>
      <c r="AC540" s="112"/>
    </row>
    <row r="541" spans="1:29" ht="12.75" customHeight="1" x14ac:dyDescent="0.2">
      <c r="A541" s="112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  <c r="AA541" s="112"/>
      <c r="AB541" s="112"/>
      <c r="AC541" s="112"/>
    </row>
    <row r="542" spans="1:29" ht="12.75" customHeight="1" x14ac:dyDescent="0.2">
      <c r="A542" s="112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  <c r="AA542" s="112"/>
      <c r="AB542" s="112"/>
      <c r="AC542" s="112"/>
    </row>
    <row r="543" spans="1:29" ht="12.75" customHeight="1" x14ac:dyDescent="0.2">
      <c r="A543" s="112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  <c r="AA543" s="112"/>
      <c r="AB543" s="112"/>
      <c r="AC543" s="112"/>
    </row>
    <row r="544" spans="1:29" ht="12.75" customHeight="1" x14ac:dyDescent="0.2">
      <c r="A544" s="112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  <c r="AA544" s="112"/>
      <c r="AB544" s="112"/>
      <c r="AC544" s="112"/>
    </row>
    <row r="545" spans="1:29" ht="12.75" customHeight="1" x14ac:dyDescent="0.2">
      <c r="A545" s="112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  <c r="AC545" s="112"/>
    </row>
    <row r="546" spans="1:29" ht="12.75" customHeight="1" x14ac:dyDescent="0.2">
      <c r="A546" s="112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  <c r="AA546" s="112"/>
      <c r="AB546" s="112"/>
      <c r="AC546" s="112"/>
    </row>
    <row r="547" spans="1:29" ht="12.75" customHeight="1" x14ac:dyDescent="0.2">
      <c r="A547" s="112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  <c r="AA547" s="112"/>
      <c r="AB547" s="112"/>
      <c r="AC547" s="112"/>
    </row>
    <row r="548" spans="1:29" ht="12.75" customHeight="1" x14ac:dyDescent="0.2">
      <c r="A548" s="112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  <c r="AA548" s="112"/>
      <c r="AB548" s="112"/>
      <c r="AC548" s="112"/>
    </row>
    <row r="549" spans="1:29" ht="12.75" customHeight="1" x14ac:dyDescent="0.2">
      <c r="A549" s="112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  <c r="AA549" s="112"/>
      <c r="AB549" s="112"/>
      <c r="AC549" s="112"/>
    </row>
    <row r="550" spans="1:29" ht="12.75" customHeight="1" x14ac:dyDescent="0.2">
      <c r="A550" s="112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  <c r="AA550" s="112"/>
      <c r="AB550" s="112"/>
      <c r="AC550" s="112"/>
    </row>
    <row r="551" spans="1:29" ht="12.75" customHeight="1" x14ac:dyDescent="0.2">
      <c r="A551" s="112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  <c r="AA551" s="112"/>
      <c r="AB551" s="112"/>
      <c r="AC551" s="112"/>
    </row>
    <row r="552" spans="1:29" ht="12.75" customHeight="1" x14ac:dyDescent="0.2">
      <c r="A552" s="112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  <c r="AA552" s="112"/>
      <c r="AB552" s="112"/>
      <c r="AC552" s="112"/>
    </row>
    <row r="553" spans="1:29" ht="12.75" customHeight="1" x14ac:dyDescent="0.2">
      <c r="A553" s="112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  <c r="AA553" s="112"/>
      <c r="AB553" s="112"/>
      <c r="AC553" s="112"/>
    </row>
    <row r="554" spans="1:29" ht="12.75" customHeight="1" x14ac:dyDescent="0.2">
      <c r="A554" s="112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  <c r="AA554" s="112"/>
      <c r="AB554" s="112"/>
      <c r="AC554" s="112"/>
    </row>
    <row r="555" spans="1:29" ht="12.75" customHeight="1" x14ac:dyDescent="0.2">
      <c r="A555" s="112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  <c r="AA555" s="112"/>
      <c r="AB555" s="112"/>
      <c r="AC555" s="112"/>
    </row>
    <row r="556" spans="1:29" ht="12.75" customHeight="1" x14ac:dyDescent="0.2">
      <c r="A556" s="112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  <c r="AA556" s="112"/>
      <c r="AB556" s="112"/>
      <c r="AC556" s="112"/>
    </row>
    <row r="557" spans="1:29" ht="12.75" customHeight="1" x14ac:dyDescent="0.2">
      <c r="A557" s="112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  <c r="AA557" s="112"/>
      <c r="AB557" s="112"/>
      <c r="AC557" s="112"/>
    </row>
    <row r="558" spans="1:29" ht="12.75" customHeight="1" x14ac:dyDescent="0.2">
      <c r="A558" s="112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  <c r="AA558" s="112"/>
      <c r="AB558" s="112"/>
      <c r="AC558" s="112"/>
    </row>
    <row r="559" spans="1:29" ht="12.75" customHeight="1" x14ac:dyDescent="0.2">
      <c r="A559" s="112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/>
      <c r="AB559" s="112"/>
      <c r="AC559" s="112"/>
    </row>
    <row r="560" spans="1:29" ht="12.75" customHeight="1" x14ac:dyDescent="0.2">
      <c r="A560" s="112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  <c r="AA560" s="112"/>
      <c r="AB560" s="112"/>
      <c r="AC560" s="112"/>
    </row>
    <row r="561" spans="1:29" ht="12.75" customHeight="1" x14ac:dyDescent="0.2">
      <c r="A561" s="112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  <c r="AA561" s="112"/>
      <c r="AB561" s="112"/>
      <c r="AC561" s="112"/>
    </row>
    <row r="562" spans="1:29" ht="12.75" customHeight="1" x14ac:dyDescent="0.2">
      <c r="A562" s="112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  <c r="AA562" s="112"/>
      <c r="AB562" s="112"/>
      <c r="AC562" s="112"/>
    </row>
    <row r="563" spans="1:29" ht="12.75" customHeight="1" x14ac:dyDescent="0.2">
      <c r="A563" s="112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  <c r="AA563" s="112"/>
      <c r="AB563" s="112"/>
      <c r="AC563" s="112"/>
    </row>
    <row r="564" spans="1:29" ht="12.75" customHeight="1" x14ac:dyDescent="0.2">
      <c r="A564" s="112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  <c r="AA564" s="112"/>
      <c r="AB564" s="112"/>
      <c r="AC564" s="112"/>
    </row>
    <row r="565" spans="1:29" ht="12.75" customHeight="1" x14ac:dyDescent="0.2">
      <c r="A565" s="112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  <c r="AA565" s="112"/>
      <c r="AB565" s="112"/>
      <c r="AC565" s="112"/>
    </row>
    <row r="566" spans="1:29" ht="12.75" customHeight="1" x14ac:dyDescent="0.2">
      <c r="A566" s="112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</row>
    <row r="567" spans="1:29" ht="12.75" customHeight="1" x14ac:dyDescent="0.2">
      <c r="A567" s="112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</row>
    <row r="568" spans="1:29" ht="12.75" customHeight="1" x14ac:dyDescent="0.2">
      <c r="A568" s="112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2"/>
    </row>
    <row r="569" spans="1:29" ht="12.75" customHeight="1" x14ac:dyDescent="0.2">
      <c r="A569" s="112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</row>
    <row r="570" spans="1:29" ht="12.75" customHeight="1" x14ac:dyDescent="0.2">
      <c r="A570" s="112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</row>
    <row r="571" spans="1:29" ht="12.75" customHeight="1" x14ac:dyDescent="0.2">
      <c r="A571" s="112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  <c r="AA571" s="112"/>
      <c r="AB571" s="112"/>
      <c r="AC571" s="112"/>
    </row>
    <row r="572" spans="1:29" ht="12.75" customHeight="1" x14ac:dyDescent="0.2">
      <c r="A572" s="112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  <c r="AA572" s="112"/>
      <c r="AB572" s="112"/>
      <c r="AC572" s="112"/>
    </row>
    <row r="573" spans="1:29" ht="12.75" customHeight="1" x14ac:dyDescent="0.2">
      <c r="A573" s="112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  <c r="AA573" s="112"/>
      <c r="AB573" s="112"/>
      <c r="AC573" s="112"/>
    </row>
    <row r="574" spans="1:29" ht="12.75" customHeight="1" x14ac:dyDescent="0.2">
      <c r="A574" s="112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  <c r="AA574" s="112"/>
      <c r="AB574" s="112"/>
      <c r="AC574" s="112"/>
    </row>
    <row r="575" spans="1:29" ht="12.75" customHeight="1" x14ac:dyDescent="0.2">
      <c r="A575" s="112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  <c r="AA575" s="112"/>
      <c r="AB575" s="112"/>
      <c r="AC575" s="112"/>
    </row>
    <row r="576" spans="1:29" ht="12.75" customHeight="1" x14ac:dyDescent="0.2">
      <c r="A576" s="112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  <c r="AA576" s="112"/>
      <c r="AB576" s="112"/>
      <c r="AC576" s="112"/>
    </row>
    <row r="577" spans="1:29" ht="12.75" customHeight="1" x14ac:dyDescent="0.2">
      <c r="A577" s="112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  <c r="AA577" s="112"/>
      <c r="AB577" s="112"/>
      <c r="AC577" s="112"/>
    </row>
    <row r="578" spans="1:29" ht="12.75" customHeight="1" x14ac:dyDescent="0.2">
      <c r="A578" s="112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  <c r="AA578" s="112"/>
      <c r="AB578" s="112"/>
      <c r="AC578" s="112"/>
    </row>
    <row r="579" spans="1:29" ht="12.75" customHeight="1" x14ac:dyDescent="0.2">
      <c r="A579" s="112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  <c r="AA579" s="112"/>
      <c r="AB579" s="112"/>
      <c r="AC579" s="112"/>
    </row>
    <row r="580" spans="1:29" ht="12.75" customHeight="1" x14ac:dyDescent="0.2">
      <c r="A580" s="112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  <c r="AA580" s="112"/>
      <c r="AB580" s="112"/>
      <c r="AC580" s="112"/>
    </row>
    <row r="581" spans="1:29" ht="12.75" customHeight="1" x14ac:dyDescent="0.2">
      <c r="A581" s="112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  <c r="AA581" s="112"/>
      <c r="AB581" s="112"/>
      <c r="AC581" s="112"/>
    </row>
    <row r="582" spans="1:29" ht="12.75" customHeight="1" x14ac:dyDescent="0.2">
      <c r="A582" s="112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  <c r="AA582" s="112"/>
      <c r="AB582" s="112"/>
      <c r="AC582" s="112"/>
    </row>
    <row r="583" spans="1:29" ht="12.75" customHeight="1" x14ac:dyDescent="0.2">
      <c r="A583" s="112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  <c r="AC583" s="112"/>
    </row>
    <row r="584" spans="1:29" ht="12.75" customHeight="1" x14ac:dyDescent="0.2">
      <c r="A584" s="112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  <c r="AA584" s="112"/>
      <c r="AB584" s="112"/>
      <c r="AC584" s="112"/>
    </row>
    <row r="585" spans="1:29" ht="12.75" customHeight="1" x14ac:dyDescent="0.2">
      <c r="A585" s="112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  <c r="AA585" s="112"/>
      <c r="AB585" s="112"/>
      <c r="AC585" s="112"/>
    </row>
    <row r="586" spans="1:29" ht="12.75" customHeight="1" x14ac:dyDescent="0.2">
      <c r="A586" s="112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  <c r="AA586" s="112"/>
      <c r="AB586" s="112"/>
      <c r="AC586" s="112"/>
    </row>
    <row r="587" spans="1:29" ht="12.75" customHeight="1" x14ac:dyDescent="0.2">
      <c r="A587" s="112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  <c r="AA587" s="112"/>
      <c r="AB587" s="112"/>
      <c r="AC587" s="112"/>
    </row>
    <row r="588" spans="1:29" ht="12.75" customHeight="1" x14ac:dyDescent="0.2">
      <c r="A588" s="112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  <c r="AA588" s="112"/>
      <c r="AB588" s="112"/>
      <c r="AC588" s="112"/>
    </row>
    <row r="589" spans="1:29" ht="12.75" customHeight="1" x14ac:dyDescent="0.2">
      <c r="A589" s="112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  <c r="AA589" s="112"/>
      <c r="AB589" s="112"/>
      <c r="AC589" s="112"/>
    </row>
    <row r="590" spans="1:29" ht="12.75" customHeight="1" x14ac:dyDescent="0.2">
      <c r="A590" s="112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  <c r="AA590" s="112"/>
      <c r="AB590" s="112"/>
      <c r="AC590" s="112"/>
    </row>
    <row r="591" spans="1:29" ht="12.75" customHeight="1" x14ac:dyDescent="0.2">
      <c r="A591" s="112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  <c r="AA591" s="112"/>
      <c r="AB591" s="112"/>
      <c r="AC591" s="112"/>
    </row>
    <row r="592" spans="1:29" ht="12.75" customHeight="1" x14ac:dyDescent="0.2">
      <c r="A592" s="112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  <c r="AA592" s="112"/>
      <c r="AB592" s="112"/>
      <c r="AC592" s="112"/>
    </row>
    <row r="593" spans="1:29" ht="12.75" customHeight="1" x14ac:dyDescent="0.2">
      <c r="A593" s="112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  <c r="AA593" s="112"/>
      <c r="AB593" s="112"/>
      <c r="AC593" s="112"/>
    </row>
    <row r="594" spans="1:29" ht="12.75" customHeight="1" x14ac:dyDescent="0.2">
      <c r="A594" s="112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</row>
    <row r="595" spans="1:29" ht="12.75" customHeight="1" x14ac:dyDescent="0.2">
      <c r="A595" s="112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</row>
    <row r="596" spans="1:29" ht="12.75" customHeight="1" x14ac:dyDescent="0.2">
      <c r="A596" s="112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</row>
    <row r="597" spans="1:29" ht="12.75" customHeight="1" x14ac:dyDescent="0.2">
      <c r="A597" s="112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</row>
    <row r="598" spans="1:29" ht="12.75" customHeight="1" x14ac:dyDescent="0.2">
      <c r="A598" s="112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</row>
    <row r="599" spans="1:29" ht="12.75" customHeight="1" x14ac:dyDescent="0.2">
      <c r="A599" s="112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</row>
    <row r="600" spans="1:29" ht="12.75" customHeight="1" x14ac:dyDescent="0.2">
      <c r="A600" s="112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</row>
    <row r="601" spans="1:29" ht="12.75" customHeight="1" x14ac:dyDescent="0.2">
      <c r="A601" s="112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</row>
    <row r="602" spans="1:29" ht="12.75" customHeight="1" x14ac:dyDescent="0.2">
      <c r="A602" s="112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</row>
    <row r="603" spans="1:29" ht="12.75" customHeight="1" x14ac:dyDescent="0.2">
      <c r="A603" s="112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</row>
    <row r="604" spans="1:29" ht="12.75" customHeight="1" x14ac:dyDescent="0.2">
      <c r="A604" s="112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</row>
    <row r="605" spans="1:29" ht="12.75" customHeight="1" x14ac:dyDescent="0.2">
      <c r="A605" s="112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</row>
    <row r="606" spans="1:29" ht="12.75" customHeight="1" x14ac:dyDescent="0.2">
      <c r="A606" s="112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</row>
    <row r="607" spans="1:29" ht="12.75" customHeight="1" x14ac:dyDescent="0.2">
      <c r="A607" s="112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</row>
    <row r="608" spans="1:29" ht="12.75" customHeight="1" x14ac:dyDescent="0.2">
      <c r="A608" s="112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</row>
    <row r="609" spans="1:29" ht="12.75" customHeight="1" x14ac:dyDescent="0.2">
      <c r="A609" s="112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</row>
    <row r="610" spans="1:29" ht="12.75" customHeight="1" x14ac:dyDescent="0.2">
      <c r="A610" s="112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</row>
    <row r="611" spans="1:29" ht="12.75" customHeight="1" x14ac:dyDescent="0.2">
      <c r="A611" s="112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</row>
    <row r="612" spans="1:29" ht="12.75" customHeight="1" x14ac:dyDescent="0.2">
      <c r="A612" s="112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</row>
    <row r="613" spans="1:29" ht="12.75" customHeight="1" x14ac:dyDescent="0.2">
      <c r="A613" s="112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</row>
    <row r="614" spans="1:29" ht="12.75" customHeight="1" x14ac:dyDescent="0.2">
      <c r="A614" s="112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</row>
    <row r="615" spans="1:29" ht="12.75" customHeight="1" x14ac:dyDescent="0.2">
      <c r="A615" s="112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</row>
    <row r="616" spans="1:29" ht="12.75" customHeight="1" x14ac:dyDescent="0.2">
      <c r="A616" s="112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</row>
    <row r="617" spans="1:29" ht="12.75" customHeight="1" x14ac:dyDescent="0.2">
      <c r="A617" s="112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</row>
    <row r="618" spans="1:29" ht="12.75" customHeight="1" x14ac:dyDescent="0.2">
      <c r="A618" s="112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</row>
    <row r="619" spans="1:29" ht="12.75" customHeight="1" x14ac:dyDescent="0.2">
      <c r="A619" s="112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</row>
    <row r="620" spans="1:29" ht="12.75" customHeight="1" x14ac:dyDescent="0.2">
      <c r="A620" s="112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</row>
    <row r="621" spans="1:29" ht="12.75" customHeight="1" x14ac:dyDescent="0.2">
      <c r="A621" s="112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</row>
    <row r="622" spans="1:29" ht="12.75" customHeight="1" x14ac:dyDescent="0.2">
      <c r="A622" s="112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</row>
    <row r="623" spans="1:29" ht="12.75" customHeight="1" x14ac:dyDescent="0.2">
      <c r="A623" s="11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</row>
    <row r="624" spans="1:29" ht="12.75" customHeight="1" x14ac:dyDescent="0.2">
      <c r="A624" s="112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</row>
    <row r="625" spans="1:29" ht="12.75" customHeight="1" x14ac:dyDescent="0.2">
      <c r="A625" s="112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</row>
    <row r="626" spans="1:29" ht="12.75" customHeight="1" x14ac:dyDescent="0.2">
      <c r="A626" s="112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</row>
    <row r="627" spans="1:29" ht="12.75" customHeight="1" x14ac:dyDescent="0.2">
      <c r="A627" s="112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</row>
    <row r="628" spans="1:29" ht="12.75" customHeight="1" x14ac:dyDescent="0.2">
      <c r="A628" s="112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</row>
    <row r="629" spans="1:29" ht="12.75" customHeight="1" x14ac:dyDescent="0.2">
      <c r="A629" s="112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</row>
    <row r="630" spans="1:29" ht="12.75" customHeight="1" x14ac:dyDescent="0.2">
      <c r="A630" s="112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</row>
    <row r="631" spans="1:29" ht="12.75" customHeight="1" x14ac:dyDescent="0.2">
      <c r="A631" s="112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</row>
    <row r="632" spans="1:29" ht="12.75" customHeight="1" x14ac:dyDescent="0.2">
      <c r="A632" s="112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</row>
    <row r="633" spans="1:29" ht="12.75" customHeight="1" x14ac:dyDescent="0.2">
      <c r="A633" s="112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</row>
    <row r="634" spans="1:29" ht="12.75" customHeight="1" x14ac:dyDescent="0.2">
      <c r="A634" s="112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</row>
    <row r="635" spans="1:29" ht="12.75" customHeight="1" x14ac:dyDescent="0.2">
      <c r="A635" s="112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</row>
    <row r="636" spans="1:29" ht="12.75" customHeight="1" x14ac:dyDescent="0.2">
      <c r="A636" s="112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</row>
    <row r="637" spans="1:29" ht="12.75" customHeight="1" x14ac:dyDescent="0.2">
      <c r="A637" s="112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</row>
    <row r="638" spans="1:29" ht="12.75" customHeight="1" x14ac:dyDescent="0.2">
      <c r="A638" s="112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</row>
    <row r="639" spans="1:29" ht="12.75" customHeight="1" x14ac:dyDescent="0.2">
      <c r="A639" s="112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</row>
    <row r="640" spans="1:29" ht="12.75" customHeight="1" x14ac:dyDescent="0.2">
      <c r="A640" s="112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</row>
    <row r="641" spans="1:29" ht="12.75" customHeight="1" x14ac:dyDescent="0.2">
      <c r="A641" s="112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</row>
    <row r="642" spans="1:29" ht="12.75" customHeight="1" x14ac:dyDescent="0.2">
      <c r="A642" s="112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</row>
    <row r="643" spans="1:29" ht="12.75" customHeight="1" x14ac:dyDescent="0.2">
      <c r="A643" s="112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</row>
    <row r="644" spans="1:29" ht="12.75" customHeight="1" x14ac:dyDescent="0.2">
      <c r="A644" s="112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</row>
    <row r="645" spans="1:29" ht="12.75" customHeight="1" x14ac:dyDescent="0.2">
      <c r="A645" s="112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</row>
    <row r="646" spans="1:29" ht="12.75" customHeight="1" x14ac:dyDescent="0.2">
      <c r="A646" s="112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</row>
    <row r="647" spans="1:29" ht="12.75" customHeight="1" x14ac:dyDescent="0.2">
      <c r="A647" s="112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</row>
    <row r="648" spans="1:29" ht="12.75" customHeight="1" x14ac:dyDescent="0.2">
      <c r="A648" s="112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</row>
    <row r="649" spans="1:29" ht="12.75" customHeight="1" x14ac:dyDescent="0.2">
      <c r="A649" s="112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</row>
    <row r="650" spans="1:29" ht="12.75" customHeight="1" x14ac:dyDescent="0.2">
      <c r="A650" s="112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</row>
    <row r="651" spans="1:29" ht="12.75" customHeight="1" x14ac:dyDescent="0.2">
      <c r="A651" s="112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</row>
    <row r="652" spans="1:29" ht="12.75" customHeight="1" x14ac:dyDescent="0.2">
      <c r="A652" s="112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</row>
    <row r="653" spans="1:29" ht="12.75" customHeight="1" x14ac:dyDescent="0.2">
      <c r="A653" s="112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</row>
    <row r="654" spans="1:29" ht="12.75" customHeight="1" x14ac:dyDescent="0.2">
      <c r="A654" s="112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</row>
    <row r="655" spans="1:29" ht="12.75" customHeight="1" x14ac:dyDescent="0.2">
      <c r="A655" s="112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</row>
    <row r="656" spans="1:29" ht="12.75" customHeight="1" x14ac:dyDescent="0.2">
      <c r="A656" s="112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</row>
    <row r="657" spans="1:29" ht="12.75" customHeight="1" x14ac:dyDescent="0.2">
      <c r="A657" s="112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</row>
    <row r="658" spans="1:29" ht="12.75" customHeight="1" x14ac:dyDescent="0.2">
      <c r="A658" s="112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</row>
    <row r="659" spans="1:29" ht="12.75" customHeight="1" x14ac:dyDescent="0.2">
      <c r="A659" s="112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</row>
    <row r="660" spans="1:29" ht="12.75" customHeight="1" x14ac:dyDescent="0.2">
      <c r="A660" s="112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</row>
    <row r="661" spans="1:29" ht="12.75" customHeight="1" x14ac:dyDescent="0.2">
      <c r="A661" s="112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</row>
    <row r="662" spans="1:29" ht="12.75" customHeight="1" x14ac:dyDescent="0.2">
      <c r="A662" s="112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</row>
    <row r="663" spans="1:29" ht="12.75" customHeight="1" x14ac:dyDescent="0.2">
      <c r="A663" s="112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</row>
    <row r="664" spans="1:29" ht="12.75" customHeight="1" x14ac:dyDescent="0.2">
      <c r="A664" s="112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</row>
    <row r="665" spans="1:29" ht="12.75" customHeight="1" x14ac:dyDescent="0.2">
      <c r="A665" s="112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</row>
    <row r="666" spans="1:29" ht="12.75" customHeight="1" x14ac:dyDescent="0.2">
      <c r="A666" s="112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</row>
    <row r="667" spans="1:29" ht="12.75" customHeight="1" x14ac:dyDescent="0.2">
      <c r="A667" s="112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</row>
    <row r="668" spans="1:29" ht="12.75" customHeight="1" x14ac:dyDescent="0.2">
      <c r="A668" s="112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</row>
    <row r="669" spans="1:29" ht="12.75" customHeight="1" x14ac:dyDescent="0.2">
      <c r="A669" s="112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</row>
    <row r="670" spans="1:29" ht="12.75" customHeight="1" x14ac:dyDescent="0.2">
      <c r="A670" s="112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</row>
    <row r="671" spans="1:29" ht="12.75" customHeight="1" x14ac:dyDescent="0.2">
      <c r="A671" s="112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</row>
    <row r="672" spans="1:29" ht="12.75" customHeight="1" x14ac:dyDescent="0.2">
      <c r="A672" s="112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</row>
    <row r="673" spans="1:29" ht="12.75" customHeight="1" x14ac:dyDescent="0.2">
      <c r="A673" s="112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</row>
    <row r="674" spans="1:29" ht="12.75" customHeight="1" x14ac:dyDescent="0.2">
      <c r="A674" s="112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</row>
    <row r="675" spans="1:29" ht="12.75" customHeight="1" x14ac:dyDescent="0.2">
      <c r="A675" s="112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</row>
    <row r="676" spans="1:29" ht="12.75" customHeight="1" x14ac:dyDescent="0.2">
      <c r="A676" s="112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</row>
    <row r="677" spans="1:29" ht="12.75" customHeight="1" x14ac:dyDescent="0.2">
      <c r="A677" s="112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</row>
    <row r="678" spans="1:29" ht="12.75" customHeight="1" x14ac:dyDescent="0.2">
      <c r="A678" s="112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</row>
    <row r="679" spans="1:29" ht="12.75" customHeight="1" x14ac:dyDescent="0.2">
      <c r="A679" s="11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</row>
    <row r="680" spans="1:29" ht="12.75" customHeight="1" x14ac:dyDescent="0.2">
      <c r="A680" s="112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</row>
    <row r="681" spans="1:29" ht="12.75" customHeight="1" x14ac:dyDescent="0.2">
      <c r="A681" s="112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</row>
    <row r="682" spans="1:29" ht="12.75" customHeight="1" x14ac:dyDescent="0.2">
      <c r="A682" s="112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</row>
    <row r="683" spans="1:29" ht="12.75" customHeight="1" x14ac:dyDescent="0.2">
      <c r="A683" s="112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</row>
    <row r="684" spans="1:29" ht="12.75" customHeight="1" x14ac:dyDescent="0.2">
      <c r="A684" s="112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</row>
    <row r="685" spans="1:29" ht="12.75" customHeight="1" x14ac:dyDescent="0.2">
      <c r="A685" s="112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</row>
    <row r="686" spans="1:29" ht="12.75" customHeight="1" x14ac:dyDescent="0.2">
      <c r="A686" s="112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</row>
    <row r="687" spans="1:29" ht="12.75" customHeight="1" x14ac:dyDescent="0.2">
      <c r="A687" s="112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</row>
    <row r="688" spans="1:29" ht="12.75" customHeight="1" x14ac:dyDescent="0.2">
      <c r="A688" s="112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</row>
    <row r="689" spans="1:29" ht="12.75" customHeight="1" x14ac:dyDescent="0.2">
      <c r="A689" s="112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</row>
    <row r="690" spans="1:29" ht="12.75" customHeight="1" x14ac:dyDescent="0.2">
      <c r="A690" s="112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</row>
    <row r="691" spans="1:29" ht="12.75" customHeight="1" x14ac:dyDescent="0.2">
      <c r="A691" s="112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</row>
    <row r="692" spans="1:29" ht="12.75" customHeight="1" x14ac:dyDescent="0.2">
      <c r="A692" s="112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</row>
    <row r="693" spans="1:29" ht="12.75" customHeight="1" x14ac:dyDescent="0.2">
      <c r="A693" s="112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</row>
    <row r="694" spans="1:29" ht="12.75" customHeight="1" x14ac:dyDescent="0.2">
      <c r="A694" s="112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</row>
    <row r="695" spans="1:29" ht="12.75" customHeight="1" x14ac:dyDescent="0.2">
      <c r="A695" s="112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</row>
    <row r="696" spans="1:29" ht="12.75" customHeight="1" x14ac:dyDescent="0.2">
      <c r="A696" s="112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</row>
    <row r="697" spans="1:29" ht="12.75" customHeight="1" x14ac:dyDescent="0.2">
      <c r="A697" s="112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</row>
    <row r="698" spans="1:29" ht="12.75" customHeight="1" x14ac:dyDescent="0.2">
      <c r="A698" s="112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</row>
    <row r="699" spans="1:29" ht="12.75" customHeight="1" x14ac:dyDescent="0.2">
      <c r="A699" s="112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</row>
    <row r="700" spans="1:29" ht="12.75" customHeight="1" x14ac:dyDescent="0.2">
      <c r="A700" s="112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</row>
    <row r="701" spans="1:29" ht="12.75" customHeight="1" x14ac:dyDescent="0.2">
      <c r="A701" s="112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</row>
    <row r="702" spans="1:29" ht="12.75" customHeight="1" x14ac:dyDescent="0.2">
      <c r="A702" s="112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</row>
    <row r="703" spans="1:29" ht="12.75" customHeight="1" x14ac:dyDescent="0.2">
      <c r="A703" s="112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</row>
    <row r="704" spans="1:29" ht="12.75" customHeight="1" x14ac:dyDescent="0.2">
      <c r="A704" s="112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</row>
    <row r="705" spans="1:29" ht="12.75" customHeight="1" x14ac:dyDescent="0.2">
      <c r="A705" s="112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</row>
    <row r="706" spans="1:29" ht="12.75" customHeight="1" x14ac:dyDescent="0.2">
      <c r="A706" s="112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</row>
    <row r="707" spans="1:29" ht="12.75" customHeight="1" x14ac:dyDescent="0.2">
      <c r="A707" s="112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</row>
    <row r="708" spans="1:29" ht="12.75" customHeight="1" x14ac:dyDescent="0.2">
      <c r="A708" s="112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</row>
    <row r="709" spans="1:29" ht="12.75" customHeight="1" x14ac:dyDescent="0.2">
      <c r="A709" s="112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</row>
    <row r="710" spans="1:29" ht="12.75" customHeight="1" x14ac:dyDescent="0.2">
      <c r="A710" s="112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</row>
    <row r="711" spans="1:29" ht="12.75" customHeight="1" x14ac:dyDescent="0.2">
      <c r="A711" s="112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</row>
    <row r="712" spans="1:29" ht="12.75" customHeight="1" x14ac:dyDescent="0.2">
      <c r="A712" s="112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</row>
    <row r="713" spans="1:29" ht="12.75" customHeight="1" x14ac:dyDescent="0.2">
      <c r="A713" s="112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</row>
    <row r="714" spans="1:29" ht="12.75" customHeight="1" x14ac:dyDescent="0.2">
      <c r="A714" s="112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</row>
    <row r="715" spans="1:29" ht="12.75" customHeight="1" x14ac:dyDescent="0.2">
      <c r="A715" s="112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</row>
    <row r="716" spans="1:29" ht="12.75" customHeight="1" x14ac:dyDescent="0.2">
      <c r="A716" s="112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</row>
    <row r="717" spans="1:29" ht="12.75" customHeight="1" x14ac:dyDescent="0.2">
      <c r="A717" s="112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</row>
    <row r="718" spans="1:29" ht="12.75" customHeight="1" x14ac:dyDescent="0.2">
      <c r="A718" s="112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</row>
    <row r="719" spans="1:29" ht="12.75" customHeight="1" x14ac:dyDescent="0.2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</row>
    <row r="720" spans="1:29" ht="12.75" customHeight="1" x14ac:dyDescent="0.2">
      <c r="A720" s="112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</row>
    <row r="721" spans="1:29" ht="12.75" customHeight="1" x14ac:dyDescent="0.2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</row>
    <row r="722" spans="1:29" ht="12.75" customHeight="1" x14ac:dyDescent="0.2">
      <c r="A722" s="112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</row>
    <row r="723" spans="1:29" ht="12.75" customHeight="1" x14ac:dyDescent="0.2">
      <c r="A723" s="112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</row>
    <row r="724" spans="1:29" ht="12.75" customHeight="1" x14ac:dyDescent="0.2">
      <c r="A724" s="112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</row>
    <row r="725" spans="1:29" ht="12.75" customHeight="1" x14ac:dyDescent="0.2">
      <c r="A725" s="112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</row>
    <row r="726" spans="1:29" ht="12.75" customHeight="1" x14ac:dyDescent="0.2">
      <c r="A726" s="112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</row>
    <row r="727" spans="1:29" ht="12.75" customHeight="1" x14ac:dyDescent="0.2">
      <c r="A727" s="112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</row>
    <row r="728" spans="1:29" ht="12.75" customHeight="1" x14ac:dyDescent="0.2">
      <c r="A728" s="112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</row>
    <row r="729" spans="1:29" ht="12.75" customHeight="1" x14ac:dyDescent="0.2">
      <c r="A729" s="112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</row>
    <row r="730" spans="1:29" ht="12.75" customHeight="1" x14ac:dyDescent="0.2">
      <c r="A730" s="112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</row>
    <row r="731" spans="1:29" ht="12.75" customHeight="1" x14ac:dyDescent="0.2">
      <c r="A731" s="112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</row>
    <row r="732" spans="1:29" ht="12.75" customHeight="1" x14ac:dyDescent="0.2">
      <c r="A732" s="112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</row>
    <row r="733" spans="1:29" ht="12.75" customHeight="1" x14ac:dyDescent="0.2">
      <c r="A733" s="112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</row>
    <row r="734" spans="1:29" ht="12.75" customHeight="1" x14ac:dyDescent="0.2">
      <c r="A734" s="112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</row>
    <row r="735" spans="1:29" ht="12.75" customHeight="1" x14ac:dyDescent="0.2">
      <c r="A735" s="112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</row>
    <row r="736" spans="1:29" ht="12.75" customHeight="1" x14ac:dyDescent="0.2">
      <c r="A736" s="112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</row>
    <row r="737" spans="1:29" ht="12.75" customHeight="1" x14ac:dyDescent="0.2">
      <c r="A737" s="112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</row>
    <row r="738" spans="1:29" ht="12.75" customHeight="1" x14ac:dyDescent="0.2">
      <c r="A738" s="112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</row>
    <row r="739" spans="1:29" ht="12.75" customHeight="1" x14ac:dyDescent="0.2">
      <c r="A739" s="112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</row>
    <row r="740" spans="1:29" ht="12.75" customHeight="1" x14ac:dyDescent="0.2">
      <c r="A740" s="112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</row>
    <row r="741" spans="1:29" ht="12.75" customHeight="1" x14ac:dyDescent="0.2">
      <c r="A741" s="112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</row>
    <row r="742" spans="1:29" ht="12.75" customHeight="1" x14ac:dyDescent="0.2">
      <c r="A742" s="112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</row>
    <row r="743" spans="1:29" ht="12.75" customHeight="1" x14ac:dyDescent="0.2">
      <c r="A743" s="112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</row>
    <row r="744" spans="1:29" ht="12.75" customHeight="1" x14ac:dyDescent="0.2">
      <c r="A744" s="112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</row>
    <row r="745" spans="1:29" ht="12.75" customHeight="1" x14ac:dyDescent="0.2">
      <c r="A745" s="112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</row>
    <row r="746" spans="1:29" ht="12.75" customHeight="1" x14ac:dyDescent="0.2">
      <c r="A746" s="112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</row>
    <row r="747" spans="1:29" ht="12.75" customHeight="1" x14ac:dyDescent="0.2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</row>
    <row r="748" spans="1:29" ht="12.75" customHeight="1" x14ac:dyDescent="0.2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</row>
    <row r="749" spans="1:29" ht="12.75" customHeight="1" x14ac:dyDescent="0.2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</row>
    <row r="750" spans="1:29" ht="12.75" customHeight="1" x14ac:dyDescent="0.2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</row>
    <row r="751" spans="1:29" ht="12.75" customHeight="1" x14ac:dyDescent="0.2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</row>
    <row r="752" spans="1:29" ht="12.75" customHeight="1" x14ac:dyDescent="0.2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</row>
    <row r="753" spans="1:29" ht="12.75" customHeight="1" x14ac:dyDescent="0.2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</row>
    <row r="754" spans="1:29" ht="12.75" customHeight="1" x14ac:dyDescent="0.2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</row>
    <row r="755" spans="1:29" ht="12.75" customHeight="1" x14ac:dyDescent="0.2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</row>
    <row r="756" spans="1:29" ht="12.75" customHeight="1" x14ac:dyDescent="0.2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</row>
    <row r="757" spans="1:29" ht="12.75" customHeight="1" x14ac:dyDescent="0.2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</row>
    <row r="758" spans="1:29" ht="12.75" customHeight="1" x14ac:dyDescent="0.2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</row>
    <row r="759" spans="1:29" ht="12.75" customHeight="1" x14ac:dyDescent="0.2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</row>
    <row r="760" spans="1:29" ht="12.75" customHeight="1" x14ac:dyDescent="0.2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</row>
    <row r="761" spans="1:29" ht="12.75" customHeight="1" x14ac:dyDescent="0.2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</row>
    <row r="762" spans="1:29" ht="12.75" customHeight="1" x14ac:dyDescent="0.2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</row>
    <row r="763" spans="1:29" ht="12.75" customHeight="1" x14ac:dyDescent="0.2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</row>
    <row r="764" spans="1:29" ht="12.75" customHeight="1" x14ac:dyDescent="0.2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</row>
    <row r="765" spans="1:29" ht="12.75" customHeight="1" x14ac:dyDescent="0.2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</row>
    <row r="766" spans="1:29" ht="12.75" customHeight="1" x14ac:dyDescent="0.2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</row>
    <row r="767" spans="1:29" ht="12.75" customHeight="1" x14ac:dyDescent="0.2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</row>
    <row r="768" spans="1:29" ht="12.75" customHeight="1" x14ac:dyDescent="0.2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</row>
    <row r="769" spans="1:29" ht="12.75" customHeight="1" x14ac:dyDescent="0.2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</row>
    <row r="770" spans="1:29" ht="12.75" customHeight="1" x14ac:dyDescent="0.2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</row>
    <row r="771" spans="1:29" ht="12.75" customHeight="1" x14ac:dyDescent="0.2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</row>
    <row r="772" spans="1:29" ht="12.75" customHeight="1" x14ac:dyDescent="0.2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</row>
    <row r="773" spans="1:29" ht="12.75" customHeight="1" x14ac:dyDescent="0.2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</row>
    <row r="774" spans="1:29" ht="12.75" customHeight="1" x14ac:dyDescent="0.2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</row>
    <row r="775" spans="1:29" ht="12.75" customHeight="1" x14ac:dyDescent="0.2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</row>
    <row r="776" spans="1:29" ht="12.75" customHeight="1" x14ac:dyDescent="0.2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</row>
    <row r="777" spans="1:29" ht="12.75" customHeight="1" x14ac:dyDescent="0.2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</row>
    <row r="778" spans="1:29" ht="12.75" customHeight="1" x14ac:dyDescent="0.2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</row>
    <row r="779" spans="1:29" ht="12.75" customHeight="1" x14ac:dyDescent="0.2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</row>
    <row r="780" spans="1:29" ht="12.75" customHeight="1" x14ac:dyDescent="0.2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</row>
    <row r="781" spans="1:29" ht="12.75" customHeight="1" x14ac:dyDescent="0.2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</row>
    <row r="782" spans="1:29" ht="12.75" customHeight="1" x14ac:dyDescent="0.2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</row>
    <row r="783" spans="1:29" ht="12.75" customHeight="1" x14ac:dyDescent="0.2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</row>
    <row r="784" spans="1:29" ht="12.75" customHeight="1" x14ac:dyDescent="0.2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</row>
    <row r="785" spans="1:29" ht="12.75" customHeight="1" x14ac:dyDescent="0.2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</row>
    <row r="786" spans="1:29" ht="12.75" customHeight="1" x14ac:dyDescent="0.2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</row>
    <row r="787" spans="1:29" ht="12.75" customHeight="1" x14ac:dyDescent="0.2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</row>
    <row r="788" spans="1:29" ht="12.75" customHeight="1" x14ac:dyDescent="0.2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</row>
    <row r="789" spans="1:29" ht="12.75" customHeight="1" x14ac:dyDescent="0.2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</row>
    <row r="790" spans="1:29" ht="12.75" customHeight="1" x14ac:dyDescent="0.2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</row>
    <row r="791" spans="1:29" ht="12.75" customHeight="1" x14ac:dyDescent="0.2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</row>
    <row r="792" spans="1:29" ht="12.75" customHeight="1" x14ac:dyDescent="0.2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</row>
    <row r="793" spans="1:29" ht="12.75" customHeight="1" x14ac:dyDescent="0.2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</row>
    <row r="794" spans="1:29" ht="12.75" customHeight="1" x14ac:dyDescent="0.2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</row>
    <row r="795" spans="1:29" ht="12.75" customHeight="1" x14ac:dyDescent="0.2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</row>
    <row r="796" spans="1:29" ht="12.75" customHeight="1" x14ac:dyDescent="0.2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</row>
    <row r="797" spans="1:29" ht="12.75" customHeight="1" x14ac:dyDescent="0.2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</row>
    <row r="798" spans="1:29" ht="12.75" customHeight="1" x14ac:dyDescent="0.2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</row>
    <row r="799" spans="1:29" ht="12.75" customHeight="1" x14ac:dyDescent="0.2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</row>
    <row r="800" spans="1:29" ht="12.75" customHeight="1" x14ac:dyDescent="0.2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</row>
    <row r="801" spans="1:29" ht="12.75" customHeight="1" x14ac:dyDescent="0.2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</row>
    <row r="802" spans="1:29" ht="12.75" customHeight="1" x14ac:dyDescent="0.2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</row>
    <row r="803" spans="1:29" ht="12.75" customHeight="1" x14ac:dyDescent="0.2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</row>
    <row r="804" spans="1:29" ht="12.75" customHeight="1" x14ac:dyDescent="0.2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</row>
    <row r="805" spans="1:29" ht="12.75" customHeight="1" x14ac:dyDescent="0.2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</row>
    <row r="806" spans="1:29" ht="12.75" customHeight="1" x14ac:dyDescent="0.2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</row>
    <row r="807" spans="1:29" ht="12.75" customHeight="1" x14ac:dyDescent="0.2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</row>
    <row r="808" spans="1:29" ht="12.75" customHeight="1" x14ac:dyDescent="0.2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</row>
    <row r="809" spans="1:29" ht="12.75" customHeight="1" x14ac:dyDescent="0.2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</row>
    <row r="810" spans="1:29" ht="12.75" customHeight="1" x14ac:dyDescent="0.2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</row>
    <row r="811" spans="1:29" ht="12.75" customHeight="1" x14ac:dyDescent="0.2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</row>
    <row r="812" spans="1:29" ht="12.75" customHeight="1" x14ac:dyDescent="0.2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</row>
    <row r="813" spans="1:29" ht="12.75" customHeight="1" x14ac:dyDescent="0.2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</row>
    <row r="814" spans="1:29" ht="12.75" customHeight="1" x14ac:dyDescent="0.2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</row>
    <row r="815" spans="1:29" ht="12.75" customHeight="1" x14ac:dyDescent="0.2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</row>
    <row r="816" spans="1:29" ht="12.75" customHeight="1" x14ac:dyDescent="0.2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</row>
    <row r="817" spans="1:29" ht="12.75" customHeight="1" x14ac:dyDescent="0.2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</row>
    <row r="818" spans="1:29" ht="12.75" customHeight="1" x14ac:dyDescent="0.2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</row>
    <row r="819" spans="1:29" ht="12.75" customHeight="1" x14ac:dyDescent="0.2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</row>
    <row r="820" spans="1:29" ht="12.75" customHeight="1" x14ac:dyDescent="0.2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</row>
    <row r="821" spans="1:29" ht="12.75" customHeight="1" x14ac:dyDescent="0.2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</row>
    <row r="822" spans="1:29" ht="12.75" customHeight="1" x14ac:dyDescent="0.2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</row>
    <row r="823" spans="1:29" ht="12.75" customHeight="1" x14ac:dyDescent="0.2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</row>
    <row r="824" spans="1:29" ht="12.75" customHeight="1" x14ac:dyDescent="0.2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</row>
    <row r="825" spans="1:29" ht="12.75" customHeight="1" x14ac:dyDescent="0.2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</row>
    <row r="826" spans="1:29" ht="12.75" customHeight="1" x14ac:dyDescent="0.2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</row>
    <row r="827" spans="1:29" ht="12.75" customHeight="1" x14ac:dyDescent="0.2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</row>
    <row r="828" spans="1:29" ht="12.75" customHeight="1" x14ac:dyDescent="0.2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</row>
    <row r="829" spans="1:29" ht="12.75" customHeight="1" x14ac:dyDescent="0.2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</row>
    <row r="830" spans="1:29" ht="12.75" customHeight="1" x14ac:dyDescent="0.2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</row>
    <row r="831" spans="1:29" ht="12.75" customHeight="1" x14ac:dyDescent="0.2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</row>
    <row r="832" spans="1:29" ht="12.75" customHeight="1" x14ac:dyDescent="0.2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1:29" ht="12.75" customHeight="1" x14ac:dyDescent="0.2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1:29" ht="12.75" customHeight="1" x14ac:dyDescent="0.2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1:29" ht="12.75" customHeight="1" x14ac:dyDescent="0.2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1:29" ht="12.75" customHeight="1" x14ac:dyDescent="0.2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1:29" ht="12.75" customHeight="1" x14ac:dyDescent="0.2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1:29" ht="12.75" customHeight="1" x14ac:dyDescent="0.2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1:29" ht="12.75" customHeight="1" x14ac:dyDescent="0.2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1:29" ht="12.75" customHeight="1" x14ac:dyDescent="0.2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  <row r="841" spans="1:29" ht="12.75" customHeight="1" x14ac:dyDescent="0.2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</row>
    <row r="842" spans="1:29" ht="12.75" customHeight="1" x14ac:dyDescent="0.2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</row>
    <row r="843" spans="1:29" ht="12.75" customHeight="1" x14ac:dyDescent="0.2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</row>
    <row r="844" spans="1:29" ht="12.75" customHeight="1" x14ac:dyDescent="0.2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</row>
    <row r="845" spans="1:29" ht="12.75" customHeight="1" x14ac:dyDescent="0.2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</row>
    <row r="846" spans="1:29" ht="12.75" customHeight="1" x14ac:dyDescent="0.2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</row>
    <row r="847" spans="1:29" ht="12.75" customHeight="1" x14ac:dyDescent="0.2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</row>
    <row r="848" spans="1:29" ht="12.75" customHeight="1" x14ac:dyDescent="0.2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</row>
    <row r="849" spans="1:29" ht="12.75" customHeight="1" x14ac:dyDescent="0.2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</row>
    <row r="850" spans="1:29" ht="12.75" customHeight="1" x14ac:dyDescent="0.2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</row>
    <row r="851" spans="1:29" ht="12.75" customHeight="1" x14ac:dyDescent="0.2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</row>
    <row r="852" spans="1:29" ht="12.75" customHeight="1" x14ac:dyDescent="0.2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</row>
    <row r="853" spans="1:29" ht="12.75" customHeight="1" x14ac:dyDescent="0.2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</row>
    <row r="854" spans="1:29" ht="12.75" customHeight="1" x14ac:dyDescent="0.2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</row>
    <row r="855" spans="1:29" ht="12.75" customHeight="1" x14ac:dyDescent="0.2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</row>
    <row r="856" spans="1:29" ht="12.75" customHeight="1" x14ac:dyDescent="0.2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</row>
    <row r="857" spans="1:29" ht="12.75" customHeight="1" x14ac:dyDescent="0.2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</row>
    <row r="858" spans="1:29" ht="12.75" customHeight="1" x14ac:dyDescent="0.2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</row>
    <row r="859" spans="1:29" ht="12.75" customHeight="1" x14ac:dyDescent="0.2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</row>
    <row r="860" spans="1:29" ht="12.75" customHeight="1" x14ac:dyDescent="0.2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</row>
    <row r="861" spans="1:29" ht="12.75" customHeight="1" x14ac:dyDescent="0.2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</row>
    <row r="862" spans="1:29" ht="12.75" customHeight="1" x14ac:dyDescent="0.2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</row>
    <row r="863" spans="1:29" ht="12.75" customHeight="1" x14ac:dyDescent="0.2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</row>
    <row r="864" spans="1:29" ht="12.75" customHeight="1" x14ac:dyDescent="0.2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</row>
    <row r="865" spans="1:29" ht="12.75" customHeight="1" x14ac:dyDescent="0.2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</row>
    <row r="866" spans="1:29" ht="12.75" customHeight="1" x14ac:dyDescent="0.2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</row>
    <row r="867" spans="1:29" ht="12.75" customHeight="1" x14ac:dyDescent="0.2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</row>
    <row r="868" spans="1:29" ht="12.75" customHeight="1" x14ac:dyDescent="0.2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</row>
    <row r="869" spans="1:29" ht="12.75" customHeight="1" x14ac:dyDescent="0.2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</row>
    <row r="870" spans="1:29" ht="12.75" customHeight="1" x14ac:dyDescent="0.2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</row>
    <row r="871" spans="1:29" ht="12.75" customHeight="1" x14ac:dyDescent="0.2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</row>
    <row r="872" spans="1:29" ht="12.75" customHeight="1" x14ac:dyDescent="0.2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</row>
    <row r="873" spans="1:29" ht="12.75" customHeight="1" x14ac:dyDescent="0.2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</row>
    <row r="874" spans="1:29" ht="12.75" customHeight="1" x14ac:dyDescent="0.2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</row>
    <row r="875" spans="1:29" ht="12.75" customHeight="1" x14ac:dyDescent="0.2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</row>
    <row r="876" spans="1:29" ht="12.75" customHeight="1" x14ac:dyDescent="0.2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</row>
    <row r="877" spans="1:29" ht="12.75" customHeight="1" x14ac:dyDescent="0.2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</row>
    <row r="878" spans="1:29" ht="12.75" customHeight="1" x14ac:dyDescent="0.2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</row>
    <row r="879" spans="1:29" ht="12.75" customHeight="1" x14ac:dyDescent="0.2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  <c r="AC879" s="112"/>
    </row>
    <row r="880" spans="1:29" ht="12.75" customHeight="1" x14ac:dyDescent="0.2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</row>
    <row r="881" spans="1:29" ht="12.75" customHeight="1" x14ac:dyDescent="0.2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</row>
    <row r="882" spans="1:29" ht="12.75" customHeight="1" x14ac:dyDescent="0.2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</row>
    <row r="883" spans="1:29" ht="12.75" customHeight="1" x14ac:dyDescent="0.2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</row>
    <row r="884" spans="1:29" ht="12.75" customHeight="1" x14ac:dyDescent="0.2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</row>
    <row r="885" spans="1:29" ht="12.75" customHeight="1" x14ac:dyDescent="0.2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</row>
    <row r="886" spans="1:29" ht="12.75" customHeight="1" x14ac:dyDescent="0.2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</row>
    <row r="887" spans="1:29" ht="12.75" customHeight="1" x14ac:dyDescent="0.2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</row>
    <row r="888" spans="1:29" ht="12.75" customHeight="1" x14ac:dyDescent="0.2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</row>
    <row r="889" spans="1:29" ht="12.75" customHeight="1" x14ac:dyDescent="0.2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</row>
    <row r="890" spans="1:29" ht="12.75" customHeight="1" x14ac:dyDescent="0.2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</row>
    <row r="891" spans="1:29" ht="12.75" customHeight="1" x14ac:dyDescent="0.2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</row>
    <row r="892" spans="1:29" ht="12.75" customHeight="1" x14ac:dyDescent="0.2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</row>
    <row r="893" spans="1:29" ht="12.75" customHeight="1" x14ac:dyDescent="0.2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</row>
    <row r="894" spans="1:29" ht="12.75" customHeight="1" x14ac:dyDescent="0.2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</row>
    <row r="895" spans="1:29" ht="12.75" customHeight="1" x14ac:dyDescent="0.2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</row>
    <row r="896" spans="1:29" ht="12.75" customHeight="1" x14ac:dyDescent="0.2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</row>
    <row r="897" spans="1:29" ht="12.75" customHeight="1" x14ac:dyDescent="0.2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</row>
    <row r="898" spans="1:29" ht="12.75" customHeight="1" x14ac:dyDescent="0.2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</row>
    <row r="899" spans="1:29" ht="12.75" customHeight="1" x14ac:dyDescent="0.2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</row>
    <row r="900" spans="1:29" ht="12.75" customHeight="1" x14ac:dyDescent="0.2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</row>
    <row r="901" spans="1:29" ht="12.75" customHeight="1" x14ac:dyDescent="0.2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</row>
    <row r="902" spans="1:29" ht="12.75" customHeight="1" x14ac:dyDescent="0.2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</row>
    <row r="903" spans="1:29" ht="12.75" customHeight="1" x14ac:dyDescent="0.2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</row>
    <row r="904" spans="1:29" ht="12.75" customHeight="1" x14ac:dyDescent="0.2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</row>
    <row r="905" spans="1:29" ht="12.75" customHeight="1" x14ac:dyDescent="0.2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</row>
    <row r="906" spans="1:29" ht="12.75" customHeight="1" x14ac:dyDescent="0.2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2"/>
    </row>
    <row r="907" spans="1:29" ht="12.75" customHeight="1" x14ac:dyDescent="0.2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2"/>
    </row>
    <row r="908" spans="1:29" ht="12.75" customHeight="1" x14ac:dyDescent="0.2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2"/>
    </row>
    <row r="909" spans="1:29" ht="12.75" customHeight="1" x14ac:dyDescent="0.2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2"/>
    </row>
    <row r="910" spans="1:29" ht="12.75" customHeight="1" x14ac:dyDescent="0.2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2"/>
    </row>
    <row r="911" spans="1:29" ht="12.75" customHeight="1" x14ac:dyDescent="0.2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2"/>
    </row>
    <row r="912" spans="1:29" ht="12.75" customHeight="1" x14ac:dyDescent="0.2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2"/>
    </row>
    <row r="913" spans="1:29" ht="12.75" customHeight="1" x14ac:dyDescent="0.2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2"/>
    </row>
    <row r="914" spans="1:29" ht="12.75" customHeight="1" x14ac:dyDescent="0.2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2"/>
    </row>
    <row r="915" spans="1:29" ht="12.75" customHeight="1" x14ac:dyDescent="0.2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2"/>
    </row>
    <row r="916" spans="1:29" ht="12.75" customHeight="1" x14ac:dyDescent="0.2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2"/>
    </row>
    <row r="917" spans="1:29" ht="12.75" customHeight="1" x14ac:dyDescent="0.2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2"/>
    </row>
    <row r="918" spans="1:29" ht="12.75" customHeight="1" x14ac:dyDescent="0.2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2"/>
    </row>
    <row r="919" spans="1:29" ht="12.75" customHeight="1" x14ac:dyDescent="0.2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2"/>
    </row>
    <row r="920" spans="1:29" ht="12.75" customHeight="1" x14ac:dyDescent="0.2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2"/>
    </row>
    <row r="921" spans="1:29" ht="12.75" customHeight="1" x14ac:dyDescent="0.2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2"/>
    </row>
    <row r="922" spans="1:29" ht="12.75" customHeight="1" x14ac:dyDescent="0.2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2"/>
    </row>
    <row r="923" spans="1:29" ht="12.75" customHeight="1" x14ac:dyDescent="0.2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2"/>
    </row>
    <row r="924" spans="1:29" ht="12.75" customHeight="1" x14ac:dyDescent="0.2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2"/>
    </row>
    <row r="925" spans="1:29" ht="12.75" customHeight="1" x14ac:dyDescent="0.2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2"/>
    </row>
    <row r="926" spans="1:29" ht="12.75" customHeight="1" x14ac:dyDescent="0.2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2"/>
    </row>
    <row r="927" spans="1:29" ht="12.75" customHeight="1" x14ac:dyDescent="0.2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2"/>
    </row>
    <row r="928" spans="1:29" ht="12.75" customHeight="1" x14ac:dyDescent="0.2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2"/>
    </row>
    <row r="929" spans="1:29" ht="12.75" customHeight="1" x14ac:dyDescent="0.2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2"/>
    </row>
    <row r="930" spans="1:29" ht="12.75" customHeight="1" x14ac:dyDescent="0.2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2"/>
    </row>
    <row r="931" spans="1:29" ht="12.75" customHeight="1" x14ac:dyDescent="0.2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2"/>
    </row>
    <row r="932" spans="1:29" ht="12.75" customHeight="1" x14ac:dyDescent="0.2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2"/>
    </row>
    <row r="933" spans="1:29" ht="12.75" customHeight="1" x14ac:dyDescent="0.2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2"/>
    </row>
    <row r="934" spans="1:29" ht="12.75" customHeight="1" x14ac:dyDescent="0.2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2"/>
    </row>
    <row r="935" spans="1:29" ht="12.75" customHeight="1" x14ac:dyDescent="0.2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2"/>
    </row>
    <row r="936" spans="1:29" ht="12.75" customHeight="1" x14ac:dyDescent="0.2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2"/>
    </row>
    <row r="937" spans="1:29" ht="12.75" customHeight="1" x14ac:dyDescent="0.2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2"/>
    </row>
    <row r="938" spans="1:29" ht="12.75" customHeight="1" x14ac:dyDescent="0.2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2"/>
    </row>
    <row r="939" spans="1:29" ht="12.75" customHeight="1" x14ac:dyDescent="0.2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2"/>
    </row>
    <row r="940" spans="1:29" ht="12.75" customHeight="1" x14ac:dyDescent="0.2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2"/>
    </row>
    <row r="941" spans="1:29" ht="12.75" customHeight="1" x14ac:dyDescent="0.2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2"/>
    </row>
    <row r="942" spans="1:29" ht="12.75" customHeight="1" x14ac:dyDescent="0.2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2"/>
    </row>
    <row r="943" spans="1:29" ht="12.75" customHeight="1" x14ac:dyDescent="0.2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2"/>
    </row>
    <row r="944" spans="1:29" ht="12.75" customHeight="1" x14ac:dyDescent="0.2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2"/>
    </row>
    <row r="945" spans="1:29" ht="12.75" customHeight="1" x14ac:dyDescent="0.2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2"/>
    </row>
    <row r="946" spans="1:29" ht="12.75" customHeight="1" x14ac:dyDescent="0.2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2"/>
    </row>
    <row r="947" spans="1:29" ht="12.75" customHeight="1" x14ac:dyDescent="0.2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2"/>
    </row>
    <row r="948" spans="1:29" ht="12.75" customHeight="1" x14ac:dyDescent="0.2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2"/>
    </row>
    <row r="949" spans="1:29" ht="12.75" customHeight="1" x14ac:dyDescent="0.2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2"/>
    </row>
    <row r="950" spans="1:29" ht="12.75" customHeight="1" x14ac:dyDescent="0.2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2"/>
    </row>
    <row r="951" spans="1:29" ht="12.75" customHeight="1" x14ac:dyDescent="0.2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2"/>
    </row>
    <row r="952" spans="1:29" ht="12.75" customHeight="1" x14ac:dyDescent="0.2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2"/>
    </row>
    <row r="953" spans="1:29" ht="12.75" customHeight="1" x14ac:dyDescent="0.2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2"/>
    </row>
    <row r="954" spans="1:29" ht="12.75" customHeight="1" x14ac:dyDescent="0.2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2"/>
    </row>
    <row r="955" spans="1:29" ht="12.75" customHeight="1" x14ac:dyDescent="0.2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2"/>
    </row>
    <row r="956" spans="1:29" ht="12.75" customHeight="1" x14ac:dyDescent="0.2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2"/>
    </row>
    <row r="957" spans="1:29" ht="12.75" customHeight="1" x14ac:dyDescent="0.2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2"/>
    </row>
    <row r="958" spans="1:29" ht="12.75" customHeight="1" x14ac:dyDescent="0.2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2"/>
    </row>
    <row r="959" spans="1:29" ht="12.75" customHeight="1" x14ac:dyDescent="0.2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2"/>
    </row>
    <row r="960" spans="1:29" ht="12.75" customHeight="1" x14ac:dyDescent="0.2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2"/>
    </row>
    <row r="961" spans="1:29" ht="12.75" customHeight="1" x14ac:dyDescent="0.2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2"/>
    </row>
    <row r="962" spans="1:29" ht="12.75" customHeight="1" x14ac:dyDescent="0.2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2"/>
    </row>
    <row r="963" spans="1:29" ht="12.75" customHeight="1" x14ac:dyDescent="0.2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2"/>
    </row>
    <row r="964" spans="1:29" ht="12.75" customHeight="1" x14ac:dyDescent="0.2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2"/>
    </row>
    <row r="965" spans="1:29" ht="12.75" customHeight="1" x14ac:dyDescent="0.2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2"/>
    </row>
    <row r="966" spans="1:29" ht="12.75" customHeight="1" x14ac:dyDescent="0.2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2"/>
    </row>
    <row r="967" spans="1:29" ht="12.75" customHeight="1" x14ac:dyDescent="0.2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2"/>
    </row>
    <row r="968" spans="1:29" ht="12.75" customHeight="1" x14ac:dyDescent="0.2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2"/>
    </row>
    <row r="969" spans="1:29" ht="12.75" customHeight="1" x14ac:dyDescent="0.2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2"/>
    </row>
    <row r="970" spans="1:29" ht="12.75" customHeight="1" x14ac:dyDescent="0.2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2"/>
    </row>
    <row r="971" spans="1:29" ht="12.75" customHeight="1" x14ac:dyDescent="0.2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2"/>
    </row>
    <row r="972" spans="1:29" ht="12.75" customHeight="1" x14ac:dyDescent="0.2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2"/>
    </row>
    <row r="973" spans="1:29" ht="12.75" customHeight="1" x14ac:dyDescent="0.2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2"/>
    </row>
    <row r="974" spans="1:29" ht="12.75" customHeight="1" x14ac:dyDescent="0.2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2"/>
    </row>
    <row r="975" spans="1:29" ht="12.75" customHeight="1" x14ac:dyDescent="0.2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2"/>
    </row>
    <row r="976" spans="1:29" ht="12.75" customHeight="1" x14ac:dyDescent="0.2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  <c r="AA976" s="112"/>
      <c r="AB976" s="112"/>
      <c r="AC976" s="112"/>
    </row>
    <row r="977" spans="1:29" ht="12.75" customHeight="1" x14ac:dyDescent="0.2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2"/>
    </row>
    <row r="978" spans="1:29" ht="12.75" customHeight="1" x14ac:dyDescent="0.2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2"/>
    </row>
    <row r="979" spans="1:29" ht="12.75" customHeight="1" x14ac:dyDescent="0.2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2"/>
    </row>
    <row r="980" spans="1:29" ht="12.75" customHeight="1" x14ac:dyDescent="0.2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2"/>
    </row>
    <row r="981" spans="1:29" ht="12.75" customHeight="1" x14ac:dyDescent="0.2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2"/>
    </row>
    <row r="982" spans="1:29" ht="12.75" customHeight="1" x14ac:dyDescent="0.2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2"/>
    </row>
    <row r="983" spans="1:29" ht="12.75" customHeight="1" x14ac:dyDescent="0.2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2"/>
    </row>
    <row r="984" spans="1:29" ht="12.75" customHeight="1" x14ac:dyDescent="0.2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2"/>
    </row>
    <row r="985" spans="1:29" ht="12.75" customHeight="1" x14ac:dyDescent="0.2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2"/>
    </row>
    <row r="986" spans="1:29" ht="12.75" customHeight="1" x14ac:dyDescent="0.2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2"/>
    </row>
    <row r="987" spans="1:29" ht="12.75" customHeight="1" x14ac:dyDescent="0.2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2"/>
    </row>
    <row r="988" spans="1:29" ht="12.75" customHeight="1" x14ac:dyDescent="0.2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2"/>
    </row>
    <row r="989" spans="1:29" ht="12.75" customHeight="1" x14ac:dyDescent="0.2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2"/>
    </row>
    <row r="990" spans="1:29" ht="12.75" customHeight="1" x14ac:dyDescent="0.2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2"/>
    </row>
    <row r="991" spans="1:29" ht="12.75" customHeight="1" x14ac:dyDescent="0.2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2"/>
    </row>
    <row r="992" spans="1:29" ht="12.75" customHeight="1" x14ac:dyDescent="0.2">
      <c r="A992" s="112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  <c r="AA992" s="112"/>
      <c r="AB992" s="112"/>
      <c r="AC992" s="112"/>
    </row>
    <row r="993" spans="1:29" ht="12.75" customHeight="1" x14ac:dyDescent="0.2">
      <c r="A993" s="112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  <c r="AA993" s="112"/>
      <c r="AB993" s="112"/>
      <c r="AC993" s="112"/>
    </row>
    <row r="994" spans="1:29" ht="12.75" customHeight="1" x14ac:dyDescent="0.2">
      <c r="A994" s="112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  <c r="AA994" s="112"/>
      <c r="AB994" s="112"/>
      <c r="AC994" s="112"/>
    </row>
    <row r="995" spans="1:29" ht="12.75" customHeight="1" x14ac:dyDescent="0.2">
      <c r="A995" s="112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  <c r="AA995" s="112"/>
      <c r="AB995" s="112"/>
      <c r="AC995" s="112"/>
    </row>
    <row r="996" spans="1:29" ht="12.75" customHeight="1" x14ac:dyDescent="0.2">
      <c r="A996" s="112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  <c r="AA996" s="112"/>
      <c r="AB996" s="112"/>
      <c r="AC996" s="112"/>
    </row>
    <row r="997" spans="1:29" ht="12.75" customHeight="1" x14ac:dyDescent="0.2">
      <c r="A997" s="112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  <c r="AA997" s="112"/>
      <c r="AB997" s="112"/>
      <c r="AC997" s="112"/>
    </row>
    <row r="998" spans="1:29" ht="12.75" customHeight="1" x14ac:dyDescent="0.2">
      <c r="A998" s="112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  <c r="AA998" s="112"/>
      <c r="AB998" s="112"/>
      <c r="AC998" s="112"/>
    </row>
    <row r="999" spans="1:29" ht="12.75" customHeight="1" x14ac:dyDescent="0.2">
      <c r="A999" s="112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  <c r="AA999" s="112"/>
      <c r="AB999" s="112"/>
      <c r="AC999" s="112"/>
    </row>
  </sheetData>
  <sheetProtection sheet="1" objects="1" scenarios="1" selectLockedCells="1"/>
  <mergeCells count="12">
    <mergeCell ref="V9:W9"/>
    <mergeCell ref="E18:G18"/>
    <mergeCell ref="V18:W18"/>
    <mergeCell ref="H18:J18"/>
    <mergeCell ref="K18:M18"/>
    <mergeCell ref="R18:S18"/>
    <mergeCell ref="T18:U18"/>
    <mergeCell ref="E9:G9"/>
    <mergeCell ref="H9:J9"/>
    <mergeCell ref="K9:M9"/>
    <mergeCell ref="R9:S9"/>
    <mergeCell ref="T9:U9"/>
  </mergeCells>
  <pageMargins left="0.7" right="0.7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Erläuterungen!$G$4:$G$8</xm:f>
          </x14:formula1>
          <xm:sqref>E21:G21</xm:sqref>
        </x14:dataValidation>
        <x14:dataValidation type="list" allowBlank="1" showInputMessage="1" showErrorMessage="1" xr:uid="{F4945DFA-9BEE-401C-B49C-35B05F467471}">
          <x14:formula1>
            <xm:f>Erläuterungen!$G$18:$G$19</xm:f>
          </x14:formula1>
          <xm:sqref>E12:G13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outlinePr summaryBelow="0" summaryRight="0"/>
  </sheetPr>
  <dimension ref="A1:AG991"/>
  <sheetViews>
    <sheetView tabSelected="1" topLeftCell="A20" workbookViewId="0">
      <selection activeCell="G22" sqref="G22"/>
    </sheetView>
  </sheetViews>
  <sheetFormatPr baseColWidth="10" defaultColWidth="12.6640625" defaultRowHeight="15" customHeight="1" x14ac:dyDescent="0.15"/>
  <cols>
    <col min="1" max="1" width="2" style="115" customWidth="1"/>
    <col min="2" max="2" width="29.6640625" style="115" customWidth="1"/>
    <col min="3" max="3" width="30.5" style="115" customWidth="1"/>
    <col min="4" max="5" width="14.1640625" style="115" customWidth="1"/>
    <col min="6" max="6" width="13" style="115" customWidth="1"/>
    <col min="7" max="7" width="12.83203125" style="115" customWidth="1"/>
    <col min="8" max="8" width="10.83203125" style="115" customWidth="1"/>
    <col min="9" max="9" width="11.6640625" style="115" customWidth="1"/>
    <col min="10" max="12" width="10.83203125" style="115" customWidth="1"/>
    <col min="13" max="15" width="11.83203125" style="115" customWidth="1"/>
    <col min="16" max="17" width="9.6640625" style="115" customWidth="1"/>
    <col min="18" max="18" width="6.83203125" style="115" customWidth="1"/>
    <col min="19" max="19" width="12" style="115" customWidth="1"/>
    <col min="20" max="20" width="12.5" style="115" customWidth="1"/>
    <col min="21" max="21" width="12" style="115" customWidth="1"/>
    <col min="22" max="22" width="10.1640625" style="115" customWidth="1"/>
    <col min="23" max="23" width="8.83203125" style="115" customWidth="1"/>
    <col min="24" max="26" width="9" style="115" customWidth="1"/>
    <col min="27" max="27" width="9.33203125" style="115" customWidth="1"/>
    <col min="28" max="32" width="7.1640625" style="115" customWidth="1"/>
    <col min="33" max="33" width="9.6640625" style="115" customWidth="1"/>
    <col min="34" max="16384" width="12.6640625" style="115"/>
  </cols>
  <sheetData>
    <row r="1" spans="1:33" ht="12.75" customHeight="1" x14ac:dyDescent="0.2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</row>
    <row r="2" spans="1:33" ht="12.7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</row>
    <row r="3" spans="1:33" ht="12.7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</row>
    <row r="4" spans="1:33" ht="12.7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</row>
    <row r="5" spans="1:33" ht="12.7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</row>
    <row r="6" spans="1:33" ht="33" x14ac:dyDescent="0.2">
      <c r="A6" s="112"/>
      <c r="B6" s="112"/>
      <c r="C6" s="164" t="s">
        <v>41</v>
      </c>
      <c r="E6" s="164"/>
      <c r="J6" s="112"/>
      <c r="K6" s="112"/>
      <c r="L6" s="112"/>
      <c r="M6" s="112"/>
      <c r="N6" s="112"/>
      <c r="O6" s="112"/>
      <c r="P6" s="112"/>
      <c r="Q6" s="112"/>
      <c r="R6" s="112"/>
      <c r="S6" s="133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</row>
    <row r="7" spans="1:33" ht="12.75" customHeight="1" x14ac:dyDescent="0.2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</row>
    <row r="8" spans="1:33" ht="22" x14ac:dyDescent="0.2">
      <c r="A8" s="112"/>
      <c r="B8" s="132" t="s">
        <v>42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33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</row>
    <row r="9" spans="1:33" ht="3.75" customHeight="1" x14ac:dyDescent="0.2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</row>
    <row r="10" spans="1:33" ht="32.25" customHeight="1" x14ac:dyDescent="0.2">
      <c r="A10" s="112"/>
      <c r="B10" s="135" t="s">
        <v>2</v>
      </c>
      <c r="C10" s="136" t="s">
        <v>31</v>
      </c>
      <c r="D10" s="137" t="s">
        <v>4</v>
      </c>
      <c r="E10" s="138" t="s">
        <v>5</v>
      </c>
      <c r="F10" s="139"/>
      <c r="G10" s="140"/>
      <c r="H10" s="141" t="s">
        <v>6</v>
      </c>
      <c r="I10" s="139"/>
      <c r="J10" s="140"/>
      <c r="K10" s="141" t="s">
        <v>7</v>
      </c>
      <c r="L10" s="139"/>
      <c r="M10" s="142"/>
      <c r="N10" s="112"/>
      <c r="O10" s="143"/>
      <c r="P10" s="144"/>
      <c r="Q10" s="144"/>
      <c r="R10" s="145"/>
      <c r="S10" s="146"/>
      <c r="T10" s="145"/>
      <c r="U10" s="146"/>
      <c r="V10" s="145"/>
      <c r="W10" s="146"/>
      <c r="X10" s="112"/>
      <c r="Y10" s="112"/>
      <c r="Z10" s="112"/>
      <c r="AA10" s="112"/>
      <c r="AB10" s="112"/>
      <c r="AC10" s="112"/>
    </row>
    <row r="11" spans="1:33" ht="18.75" customHeight="1" x14ac:dyDescent="0.2">
      <c r="A11" s="147"/>
      <c r="B11" s="165"/>
      <c r="C11" s="210"/>
      <c r="D11" s="166"/>
      <c r="E11" s="225" t="s">
        <v>8</v>
      </c>
      <c r="F11" s="226" t="s">
        <v>9</v>
      </c>
      <c r="G11" s="227" t="s">
        <v>10</v>
      </c>
      <c r="H11" s="228" t="s">
        <v>8</v>
      </c>
      <c r="I11" s="226" t="s">
        <v>9</v>
      </c>
      <c r="J11" s="227" t="s">
        <v>10</v>
      </c>
      <c r="K11" s="228" t="s">
        <v>8</v>
      </c>
      <c r="L11" s="226" t="s">
        <v>9</v>
      </c>
      <c r="M11" s="227" t="s">
        <v>10</v>
      </c>
      <c r="N11" s="147"/>
      <c r="O11" s="168"/>
      <c r="P11" s="168"/>
      <c r="Q11" s="168"/>
      <c r="R11" s="158"/>
      <c r="S11" s="158"/>
      <c r="T11" s="158"/>
      <c r="U11" s="158"/>
      <c r="V11" s="158"/>
      <c r="W11" s="158"/>
      <c r="X11" s="147"/>
      <c r="Y11" s="147"/>
      <c r="Z11" s="147"/>
      <c r="AA11" s="147"/>
      <c r="AB11" s="147"/>
      <c r="AC11" s="147"/>
      <c r="AD11" s="229"/>
      <c r="AE11" s="229"/>
      <c r="AF11" s="229"/>
      <c r="AG11" s="229"/>
    </row>
    <row r="12" spans="1:33" ht="57.75" customHeight="1" x14ac:dyDescent="0.2">
      <c r="A12" s="112"/>
      <c r="B12" s="224" t="s">
        <v>11</v>
      </c>
      <c r="C12" s="203" t="s">
        <v>12</v>
      </c>
      <c r="D12" s="169">
        <v>0.8</v>
      </c>
      <c r="E12" s="84">
        <v>20000</v>
      </c>
      <c r="F12" s="170">
        <v>24000</v>
      </c>
      <c r="G12" s="82">
        <v>21000</v>
      </c>
      <c r="H12" s="49">
        <f t="shared" ref="H12:J12" si="0">MIN($E$12:$G$12)*100/E12</f>
        <v>100</v>
      </c>
      <c r="I12" s="56">
        <f t="shared" si="0"/>
        <v>83.333333333333329</v>
      </c>
      <c r="J12" s="50">
        <f t="shared" si="0"/>
        <v>95.238095238095241</v>
      </c>
      <c r="K12" s="55">
        <f t="shared" ref="K12:M12" si="1">H12*$D$12</f>
        <v>80</v>
      </c>
      <c r="L12" s="56">
        <f t="shared" si="1"/>
        <v>66.666666666666671</v>
      </c>
      <c r="M12" s="50">
        <f t="shared" si="1"/>
        <v>76.19047619047619</v>
      </c>
      <c r="N12" s="112"/>
      <c r="O12" s="162"/>
      <c r="P12" s="126"/>
      <c r="Q12" s="127"/>
      <c r="R12" s="131"/>
      <c r="S12" s="131"/>
      <c r="T12" s="126"/>
      <c r="U12" s="128"/>
      <c r="V12" s="126"/>
      <c r="W12" s="126"/>
      <c r="X12" s="112"/>
      <c r="Y12" s="112"/>
      <c r="Z12" s="112"/>
      <c r="AA12" s="112"/>
      <c r="AB12" s="112"/>
      <c r="AC12" s="112"/>
    </row>
    <row r="13" spans="1:33" ht="83.25" customHeight="1" x14ac:dyDescent="0.2">
      <c r="A13" s="112"/>
      <c r="B13" s="223" t="s">
        <v>43</v>
      </c>
      <c r="C13" s="203" t="s">
        <v>44</v>
      </c>
      <c r="D13" s="169">
        <v>0.2</v>
      </c>
      <c r="E13" s="171">
        <f>I21</f>
        <v>96.600000000000009</v>
      </c>
      <c r="F13" s="172">
        <f>I22</f>
        <v>22.650000000000002</v>
      </c>
      <c r="G13" s="173">
        <f>I23</f>
        <v>32.47</v>
      </c>
      <c r="H13" s="55">
        <f t="shared" ref="H13:J13" si="2">MIN($E$13:$G$13)*100/E13</f>
        <v>23.447204968944096</v>
      </c>
      <c r="I13" s="56">
        <f t="shared" si="2"/>
        <v>99.999999999999986</v>
      </c>
      <c r="J13" s="50">
        <f t="shared" si="2"/>
        <v>69.756698490914687</v>
      </c>
      <c r="K13" s="55">
        <f t="shared" ref="K13:M13" si="3">H13*$D$13</f>
        <v>4.6894409937888195</v>
      </c>
      <c r="L13" s="56">
        <f t="shared" si="3"/>
        <v>20</v>
      </c>
      <c r="M13" s="50">
        <f t="shared" si="3"/>
        <v>13.951339698182938</v>
      </c>
      <c r="N13" s="112"/>
      <c r="O13" s="162"/>
      <c r="P13" s="163"/>
      <c r="Q13" s="127"/>
      <c r="R13" s="126"/>
      <c r="S13" s="126"/>
      <c r="T13" s="126"/>
      <c r="U13" s="126"/>
      <c r="V13" s="126"/>
      <c r="W13" s="126"/>
      <c r="X13" s="112"/>
      <c r="Y13" s="112"/>
      <c r="Z13" s="112"/>
      <c r="AA13" s="112"/>
      <c r="AB13" s="112"/>
      <c r="AC13" s="112"/>
    </row>
    <row r="14" spans="1:33" ht="17" x14ac:dyDescent="0.2">
      <c r="A14" s="112"/>
      <c r="B14" s="120" t="s">
        <v>20</v>
      </c>
      <c r="C14" s="160"/>
      <c r="D14" s="174">
        <f>SUM(D12:D13)</f>
        <v>1</v>
      </c>
      <c r="E14" s="160"/>
      <c r="F14" s="160"/>
      <c r="G14" s="160"/>
      <c r="H14" s="160"/>
      <c r="I14" s="160"/>
      <c r="J14" s="160"/>
      <c r="K14" s="175">
        <f t="shared" ref="K14:M14" si="4">SUM(K12:K13)</f>
        <v>84.689440993788821</v>
      </c>
      <c r="L14" s="175">
        <f t="shared" si="4"/>
        <v>86.666666666666671</v>
      </c>
      <c r="M14" s="176">
        <f t="shared" si="4"/>
        <v>90.141815888659124</v>
      </c>
      <c r="N14" s="112"/>
      <c r="O14" s="117"/>
      <c r="P14" s="118"/>
      <c r="Q14" s="119"/>
      <c r="R14" s="118"/>
      <c r="S14" s="118"/>
      <c r="T14" s="118"/>
      <c r="U14" s="118"/>
      <c r="V14" s="117"/>
      <c r="W14" s="117"/>
      <c r="X14" s="112"/>
      <c r="Y14" s="112"/>
      <c r="Z14" s="112"/>
      <c r="AA14" s="112"/>
      <c r="AB14" s="112"/>
      <c r="AC14" s="112"/>
    </row>
    <row r="15" spans="1:33" ht="12.75" customHeight="1" x14ac:dyDescent="0.2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4" t="s">
        <v>92</v>
      </c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</row>
    <row r="16" spans="1:33" ht="12.75" customHeight="1" x14ac:dyDescent="0.2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</row>
    <row r="17" spans="1:33" ht="20.25" customHeight="1" x14ac:dyDescent="0.2">
      <c r="A17" s="112"/>
      <c r="B17" s="132" t="s">
        <v>45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33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</row>
    <row r="18" spans="1:33" ht="3" customHeight="1" x14ac:dyDescent="0.2">
      <c r="A18" s="112"/>
      <c r="B18" s="134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33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</row>
    <row r="19" spans="1:33" ht="73.25" customHeight="1" x14ac:dyDescent="0.2">
      <c r="A19" s="112"/>
      <c r="B19" s="214"/>
      <c r="C19" s="215" t="s">
        <v>46</v>
      </c>
      <c r="D19" s="140"/>
      <c r="E19" s="138" t="s">
        <v>47</v>
      </c>
      <c r="F19" s="140"/>
      <c r="G19" s="216" t="s">
        <v>48</v>
      </c>
      <c r="H19" s="216" t="s">
        <v>49</v>
      </c>
      <c r="I19" s="217" t="s">
        <v>50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</row>
    <row r="20" spans="1:33" ht="34" x14ac:dyDescent="0.2">
      <c r="A20" s="112"/>
      <c r="B20" s="218"/>
      <c r="C20" s="219" t="s">
        <v>51</v>
      </c>
      <c r="D20" s="220" t="s">
        <v>52</v>
      </c>
      <c r="E20" s="219" t="s">
        <v>51</v>
      </c>
      <c r="F20" s="220" t="s">
        <v>52</v>
      </c>
      <c r="G20" s="221"/>
      <c r="H20" s="221"/>
      <c r="I20" s="22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</row>
    <row r="21" spans="1:33" ht="18.75" customHeight="1" x14ac:dyDescent="0.2">
      <c r="A21" s="112"/>
      <c r="B21" s="213" t="s">
        <v>8</v>
      </c>
      <c r="C21" s="177">
        <v>0.90600000000000003</v>
      </c>
      <c r="D21" s="48">
        <v>0.38200000000000001</v>
      </c>
      <c r="E21" s="178">
        <v>0.5</v>
      </c>
      <c r="F21" s="179">
        <v>0.5</v>
      </c>
      <c r="G21" s="180">
        <v>150</v>
      </c>
      <c r="H21" s="181">
        <v>1</v>
      </c>
      <c r="I21" s="182">
        <f>(C21*E21+D21*F21)*G21*H21</f>
        <v>96.600000000000009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</row>
    <row r="22" spans="1:33" ht="21" customHeight="1" x14ac:dyDescent="0.2">
      <c r="A22" s="112"/>
      <c r="B22" s="213" t="s">
        <v>9</v>
      </c>
      <c r="C22" s="177">
        <v>0.90600000000000003</v>
      </c>
      <c r="D22" s="48"/>
      <c r="E22" s="178">
        <v>1</v>
      </c>
      <c r="F22" s="48"/>
      <c r="G22" s="180">
        <v>25</v>
      </c>
      <c r="H22" s="181">
        <v>1</v>
      </c>
      <c r="I22" s="182">
        <f t="shared" ref="I22:I23" si="5">(C22*E22+D22*F22)*G22*H22</f>
        <v>22.650000000000002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</row>
    <row r="23" spans="1:33" ht="20.25" customHeight="1" x14ac:dyDescent="0.2">
      <c r="A23" s="112"/>
      <c r="B23" s="212" t="s">
        <v>10</v>
      </c>
      <c r="C23" s="183">
        <v>0.38200000000000001</v>
      </c>
      <c r="D23" s="184"/>
      <c r="E23" s="185">
        <v>1</v>
      </c>
      <c r="F23" s="184"/>
      <c r="G23" s="186">
        <v>85</v>
      </c>
      <c r="H23" s="187">
        <v>1</v>
      </c>
      <c r="I23" s="188">
        <f t="shared" si="5"/>
        <v>32.47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</row>
    <row r="24" spans="1:33" ht="12.75" customHeight="1" x14ac:dyDescent="0.2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</row>
    <row r="25" spans="1:33" ht="24" customHeight="1" x14ac:dyDescent="0.2">
      <c r="A25" s="112"/>
      <c r="B25" s="132" t="s">
        <v>53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</row>
    <row r="26" spans="1:33" ht="3" customHeight="1" x14ac:dyDescent="0.2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</row>
    <row r="27" spans="1:33" ht="45" customHeight="1" x14ac:dyDescent="0.2">
      <c r="A27" s="112"/>
      <c r="B27" s="135" t="s">
        <v>2</v>
      </c>
      <c r="C27" s="136" t="s">
        <v>31</v>
      </c>
      <c r="D27" s="206" t="s">
        <v>23</v>
      </c>
      <c r="E27" s="207" t="s">
        <v>24</v>
      </c>
      <c r="F27" s="208" t="s">
        <v>4</v>
      </c>
      <c r="G27" s="138" t="s">
        <v>5</v>
      </c>
      <c r="H27" s="139"/>
      <c r="I27" s="140"/>
      <c r="J27" s="141" t="s">
        <v>6</v>
      </c>
      <c r="K27" s="139"/>
      <c r="L27" s="140"/>
      <c r="M27" s="141" t="s">
        <v>7</v>
      </c>
      <c r="N27" s="139"/>
      <c r="O27" s="14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</row>
    <row r="28" spans="1:33" ht="16.5" customHeight="1" x14ac:dyDescent="0.2">
      <c r="A28" s="147"/>
      <c r="B28" s="209"/>
      <c r="C28" s="210"/>
      <c r="D28" s="210"/>
      <c r="E28" s="166"/>
      <c r="F28" s="211"/>
      <c r="G28" s="151" t="s">
        <v>8</v>
      </c>
      <c r="H28" s="152" t="s">
        <v>9</v>
      </c>
      <c r="I28" s="153" t="s">
        <v>10</v>
      </c>
      <c r="J28" s="154" t="s">
        <v>8</v>
      </c>
      <c r="K28" s="152" t="s">
        <v>9</v>
      </c>
      <c r="L28" s="153" t="s">
        <v>10</v>
      </c>
      <c r="M28" s="154" t="s">
        <v>8</v>
      </c>
      <c r="N28" s="152" t="s">
        <v>9</v>
      </c>
      <c r="O28" s="155" t="s">
        <v>10</v>
      </c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</row>
    <row r="29" spans="1:33" ht="44.25" customHeight="1" x14ac:dyDescent="0.2">
      <c r="A29" s="112"/>
      <c r="B29" s="202" t="s">
        <v>11</v>
      </c>
      <c r="C29" s="203" t="s">
        <v>12</v>
      </c>
      <c r="D29" s="204"/>
      <c r="E29" s="205"/>
      <c r="F29" s="189">
        <v>0.8</v>
      </c>
      <c r="G29" s="83">
        <v>20000</v>
      </c>
      <c r="H29" s="170">
        <v>24000</v>
      </c>
      <c r="I29" s="82">
        <v>21000</v>
      </c>
      <c r="J29" s="49">
        <f t="shared" ref="J29:L29" si="6">MIN($E$12:$G$12)*100/G29</f>
        <v>100</v>
      </c>
      <c r="K29" s="56">
        <f t="shared" si="6"/>
        <v>83.333333333333329</v>
      </c>
      <c r="L29" s="50">
        <f t="shared" si="6"/>
        <v>95.238095238095241</v>
      </c>
      <c r="M29" s="55">
        <f t="shared" ref="M29:O29" si="7">J29*$D$12</f>
        <v>80</v>
      </c>
      <c r="N29" s="56">
        <f t="shared" si="7"/>
        <v>66.666666666666671</v>
      </c>
      <c r="O29" s="51">
        <f t="shared" si="7"/>
        <v>76.19047619047619</v>
      </c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</row>
    <row r="30" spans="1:33" ht="273" customHeight="1" x14ac:dyDescent="0.2">
      <c r="A30" s="112"/>
      <c r="B30" s="200" t="s">
        <v>54</v>
      </c>
      <c r="C30" s="201" t="s">
        <v>55</v>
      </c>
      <c r="D30" s="190">
        <v>20</v>
      </c>
      <c r="E30" s="191">
        <v>80</v>
      </c>
      <c r="F30" s="189">
        <v>0.2</v>
      </c>
      <c r="G30" s="192">
        <f>I21</f>
        <v>96.600000000000009</v>
      </c>
      <c r="H30" s="172">
        <f>I22</f>
        <v>22.650000000000002</v>
      </c>
      <c r="I30" s="173">
        <f>I23</f>
        <v>32.47</v>
      </c>
      <c r="J30" s="55">
        <f t="shared" ref="J30:L30" si="8">IF(G30&lt;=20,100,IF(G30&gt;=80,0,(80-G30)/60*100))</f>
        <v>0</v>
      </c>
      <c r="K30" s="56">
        <f t="shared" si="8"/>
        <v>95.583333333333314</v>
      </c>
      <c r="L30" s="50">
        <f t="shared" si="8"/>
        <v>79.216666666666669</v>
      </c>
      <c r="M30" s="55">
        <f t="shared" ref="M30:O30" si="9">J30*$D$13</f>
        <v>0</v>
      </c>
      <c r="N30" s="56">
        <f t="shared" si="9"/>
        <v>19.116666666666664</v>
      </c>
      <c r="O30" s="51">
        <f t="shared" si="9"/>
        <v>15.843333333333334</v>
      </c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</row>
    <row r="31" spans="1:33" ht="25.5" customHeight="1" x14ac:dyDescent="0.2">
      <c r="A31" s="112"/>
      <c r="B31" s="197" t="s">
        <v>20</v>
      </c>
      <c r="C31" s="195"/>
      <c r="D31" s="198"/>
      <c r="E31" s="199"/>
      <c r="F31" s="193">
        <f>SUM(F29:F30)</f>
        <v>1</v>
      </c>
      <c r="G31" s="194"/>
      <c r="H31" s="195"/>
      <c r="I31" s="195"/>
      <c r="J31" s="195"/>
      <c r="K31" s="195"/>
      <c r="L31" s="196"/>
      <c r="M31" s="64">
        <f t="shared" ref="M31:O31" si="10">SUM(M29:M30)</f>
        <v>80</v>
      </c>
      <c r="N31" s="65">
        <f t="shared" si="10"/>
        <v>85.783333333333331</v>
      </c>
      <c r="O31" s="66">
        <f t="shared" si="10"/>
        <v>92.033809523809524</v>
      </c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</row>
    <row r="32" spans="1:33" ht="12.75" customHeight="1" x14ac:dyDescent="0.2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4" t="s">
        <v>92</v>
      </c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</row>
    <row r="33" spans="1:33" ht="12.75" customHeight="1" x14ac:dyDescent="0.2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</row>
    <row r="34" spans="1:33" ht="12.75" customHeight="1" x14ac:dyDescent="0.2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</row>
    <row r="35" spans="1:33" ht="12.75" customHeight="1" x14ac:dyDescent="0.2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</row>
    <row r="36" spans="1:33" ht="12.75" customHeight="1" x14ac:dyDescent="0.2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</row>
    <row r="37" spans="1:33" ht="12.75" customHeight="1" x14ac:dyDescent="0.2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</row>
    <row r="38" spans="1:33" ht="12.75" customHeight="1" x14ac:dyDescent="0.2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</row>
    <row r="39" spans="1:33" ht="12.75" customHeight="1" x14ac:dyDescent="0.2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</row>
    <row r="40" spans="1:33" ht="12.75" customHeight="1" x14ac:dyDescent="0.2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</row>
    <row r="41" spans="1:33" ht="12.75" customHeight="1" x14ac:dyDescent="0.2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</row>
    <row r="42" spans="1:33" ht="12.75" customHeight="1" x14ac:dyDescent="0.2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</row>
    <row r="43" spans="1:33" ht="12.75" customHeight="1" x14ac:dyDescent="0.2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</row>
    <row r="44" spans="1:33" ht="12.75" customHeight="1" x14ac:dyDescent="0.2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</row>
    <row r="45" spans="1:33" ht="12.75" customHeight="1" x14ac:dyDescent="0.2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</row>
    <row r="46" spans="1:33" ht="12.75" customHeight="1" x14ac:dyDescent="0.2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</row>
    <row r="47" spans="1:33" ht="12.75" customHeight="1" x14ac:dyDescent="0.2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</row>
    <row r="48" spans="1:33" ht="12.75" customHeight="1" x14ac:dyDescent="0.2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</row>
    <row r="49" spans="1:33" ht="12.75" customHeight="1" x14ac:dyDescent="0.2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</row>
    <row r="50" spans="1:33" ht="12.75" customHeight="1" x14ac:dyDescent="0.2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</row>
    <row r="51" spans="1:33" ht="12.75" customHeight="1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</row>
    <row r="52" spans="1:33" ht="12.75" customHeight="1" x14ac:dyDescent="0.2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</row>
    <row r="53" spans="1:33" ht="12.75" customHeight="1" x14ac:dyDescent="0.2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</row>
    <row r="54" spans="1:33" ht="12.75" customHeight="1" x14ac:dyDescent="0.2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</row>
    <row r="55" spans="1:33" ht="12.75" customHeight="1" x14ac:dyDescent="0.2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</row>
    <row r="56" spans="1:33" ht="12.75" customHeight="1" x14ac:dyDescent="0.2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</row>
    <row r="57" spans="1:33" ht="12.75" customHeight="1" x14ac:dyDescent="0.2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</row>
    <row r="58" spans="1:33" ht="12.75" customHeight="1" x14ac:dyDescent="0.2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</row>
    <row r="59" spans="1:33" ht="12.75" customHeight="1" x14ac:dyDescent="0.2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</row>
    <row r="60" spans="1:33" ht="12.75" customHeight="1" x14ac:dyDescent="0.2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</row>
    <row r="61" spans="1:33" ht="12.75" customHeight="1" x14ac:dyDescent="0.2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</row>
    <row r="62" spans="1:33" ht="12.75" customHeight="1" x14ac:dyDescent="0.2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</row>
    <row r="63" spans="1:33" ht="12.75" customHeight="1" x14ac:dyDescent="0.2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</row>
    <row r="64" spans="1:33" ht="12.75" customHeight="1" x14ac:dyDescent="0.2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</row>
    <row r="65" spans="1:33" ht="12.75" customHeight="1" x14ac:dyDescent="0.2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</row>
    <row r="66" spans="1:33" ht="12.75" customHeight="1" x14ac:dyDescent="0.2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</row>
    <row r="67" spans="1:33" ht="12.75" customHeight="1" x14ac:dyDescent="0.2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</row>
    <row r="68" spans="1:33" ht="12.75" customHeight="1" x14ac:dyDescent="0.2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</row>
    <row r="69" spans="1:33" ht="12.75" customHeight="1" x14ac:dyDescent="0.2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</row>
    <row r="70" spans="1:33" ht="12.75" customHeight="1" x14ac:dyDescent="0.2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</row>
    <row r="71" spans="1:33" ht="12.75" customHeight="1" x14ac:dyDescent="0.2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</row>
    <row r="72" spans="1:33" ht="12.75" customHeight="1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</row>
    <row r="73" spans="1:33" ht="12.75" customHeight="1" x14ac:dyDescent="0.2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</row>
    <row r="74" spans="1:33" ht="12.75" customHeight="1" x14ac:dyDescent="0.2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</row>
    <row r="75" spans="1:33" ht="12.75" customHeight="1" x14ac:dyDescent="0.2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</row>
    <row r="76" spans="1:33" ht="12.75" customHeight="1" x14ac:dyDescent="0.2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</row>
    <row r="77" spans="1:33" ht="12.75" customHeight="1" x14ac:dyDescent="0.2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</row>
    <row r="78" spans="1:33" ht="12.75" customHeight="1" x14ac:dyDescent="0.2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</row>
    <row r="79" spans="1:33" ht="12.75" customHeight="1" x14ac:dyDescent="0.2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</row>
    <row r="80" spans="1:33" ht="12.75" customHeight="1" x14ac:dyDescent="0.2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</row>
    <row r="81" spans="1:33" ht="12.75" customHeight="1" x14ac:dyDescent="0.2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</row>
    <row r="82" spans="1:33" ht="12.75" customHeight="1" x14ac:dyDescent="0.2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</row>
    <row r="83" spans="1:33" ht="12.75" customHeight="1" x14ac:dyDescent="0.2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</row>
    <row r="84" spans="1:33" ht="12.75" customHeight="1" x14ac:dyDescent="0.2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</row>
    <row r="85" spans="1:33" ht="12.75" customHeight="1" x14ac:dyDescent="0.2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</row>
    <row r="86" spans="1:33" ht="12.75" customHeight="1" x14ac:dyDescent="0.2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</row>
    <row r="87" spans="1:33" ht="12.75" customHeight="1" x14ac:dyDescent="0.2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</row>
    <row r="88" spans="1:33" ht="12.75" customHeight="1" x14ac:dyDescent="0.2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</row>
    <row r="89" spans="1:33" ht="12.75" customHeight="1" x14ac:dyDescent="0.2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</row>
    <row r="90" spans="1:33" ht="12.75" customHeight="1" x14ac:dyDescent="0.2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</row>
    <row r="91" spans="1:33" ht="12.75" customHeight="1" x14ac:dyDescent="0.2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</row>
    <row r="92" spans="1:33" ht="12.75" customHeight="1" x14ac:dyDescent="0.2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</row>
    <row r="93" spans="1:33" ht="12.75" customHeight="1" x14ac:dyDescent="0.2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</row>
    <row r="94" spans="1:33" ht="12.75" customHeight="1" x14ac:dyDescent="0.2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</row>
    <row r="95" spans="1:33" ht="12.75" customHeight="1" x14ac:dyDescent="0.2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</row>
    <row r="96" spans="1:33" ht="12.75" customHeight="1" x14ac:dyDescent="0.2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</row>
    <row r="97" spans="1:33" ht="12.75" customHeight="1" x14ac:dyDescent="0.2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</row>
    <row r="98" spans="1:33" ht="12.75" customHeight="1" x14ac:dyDescent="0.2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</row>
    <row r="99" spans="1:33" ht="12.75" customHeight="1" x14ac:dyDescent="0.2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</row>
    <row r="100" spans="1:33" ht="12.75" customHeight="1" x14ac:dyDescent="0.2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</row>
    <row r="101" spans="1:33" ht="12.75" customHeight="1" x14ac:dyDescent="0.2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</row>
    <row r="102" spans="1:33" ht="12.75" customHeight="1" x14ac:dyDescent="0.2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</row>
    <row r="103" spans="1:33" ht="12.75" customHeight="1" x14ac:dyDescent="0.2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</row>
    <row r="104" spans="1:33" ht="12.75" customHeight="1" x14ac:dyDescent="0.2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</row>
    <row r="105" spans="1:33" ht="12.75" customHeight="1" x14ac:dyDescent="0.2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</row>
    <row r="106" spans="1:33" ht="12.75" customHeight="1" x14ac:dyDescent="0.2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</row>
    <row r="107" spans="1:33" ht="12.75" customHeight="1" x14ac:dyDescent="0.2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</row>
    <row r="108" spans="1:33" ht="12.75" customHeight="1" x14ac:dyDescent="0.2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</row>
    <row r="109" spans="1:33" ht="12.75" customHeight="1" x14ac:dyDescent="0.2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</row>
    <row r="110" spans="1:33" ht="12.75" customHeight="1" x14ac:dyDescent="0.2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</row>
    <row r="111" spans="1:33" ht="12.75" customHeight="1" x14ac:dyDescent="0.2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</row>
    <row r="112" spans="1:33" ht="12.75" customHeight="1" x14ac:dyDescent="0.2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</row>
    <row r="113" spans="1:33" ht="12.75" customHeight="1" x14ac:dyDescent="0.2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</row>
    <row r="114" spans="1:33" ht="12.75" customHeight="1" x14ac:dyDescent="0.2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</row>
    <row r="115" spans="1:33" ht="12.75" customHeight="1" x14ac:dyDescent="0.2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</row>
    <row r="116" spans="1:33" ht="12.75" customHeight="1" x14ac:dyDescent="0.2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</row>
    <row r="117" spans="1:33" ht="12.75" customHeight="1" x14ac:dyDescent="0.2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</row>
    <row r="118" spans="1:33" ht="12.75" customHeight="1" x14ac:dyDescent="0.2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</row>
    <row r="119" spans="1:33" ht="12.75" customHeight="1" x14ac:dyDescent="0.2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</row>
    <row r="120" spans="1:33" ht="12.75" customHeight="1" x14ac:dyDescent="0.2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</row>
    <row r="121" spans="1:33" ht="12.75" customHeight="1" x14ac:dyDescent="0.2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</row>
    <row r="122" spans="1:33" ht="12.75" customHeight="1" x14ac:dyDescent="0.2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</row>
    <row r="123" spans="1:33" ht="12.75" customHeight="1" x14ac:dyDescent="0.2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</row>
    <row r="124" spans="1:33" ht="12.75" customHeight="1" x14ac:dyDescent="0.2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</row>
    <row r="125" spans="1:33" ht="12.75" customHeight="1" x14ac:dyDescent="0.2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</row>
    <row r="126" spans="1:33" ht="12.75" customHeight="1" x14ac:dyDescent="0.2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</row>
    <row r="127" spans="1:33" ht="12.75" customHeight="1" x14ac:dyDescent="0.2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</row>
    <row r="128" spans="1:33" ht="12.75" customHeight="1" x14ac:dyDescent="0.2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</row>
    <row r="129" spans="1:33" ht="12.75" customHeight="1" x14ac:dyDescent="0.2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</row>
    <row r="130" spans="1:33" ht="12.75" customHeight="1" x14ac:dyDescent="0.2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</row>
    <row r="131" spans="1:33" ht="12.75" customHeight="1" x14ac:dyDescent="0.2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</row>
    <row r="132" spans="1:33" ht="12.75" customHeight="1" x14ac:dyDescent="0.2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</row>
    <row r="133" spans="1:33" ht="12.75" customHeight="1" x14ac:dyDescent="0.2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</row>
    <row r="134" spans="1:33" ht="12.75" customHeight="1" x14ac:dyDescent="0.2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</row>
    <row r="135" spans="1:33" ht="12.75" customHeight="1" x14ac:dyDescent="0.2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</row>
    <row r="136" spans="1:33" ht="12.75" customHeight="1" x14ac:dyDescent="0.2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2"/>
    </row>
    <row r="137" spans="1:33" ht="12.75" customHeight="1" x14ac:dyDescent="0.2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</row>
    <row r="138" spans="1:33" ht="12.75" customHeight="1" x14ac:dyDescent="0.2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</row>
    <row r="139" spans="1:33" ht="12.75" customHeight="1" x14ac:dyDescent="0.2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2"/>
    </row>
    <row r="140" spans="1:33" ht="12.75" customHeight="1" x14ac:dyDescent="0.2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  <c r="AA140" s="112"/>
      <c r="AB140" s="112"/>
      <c r="AC140" s="112"/>
      <c r="AD140" s="112"/>
      <c r="AE140" s="112"/>
      <c r="AF140" s="112"/>
      <c r="AG140" s="112"/>
    </row>
    <row r="141" spans="1:33" ht="12.75" customHeight="1" x14ac:dyDescent="0.2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  <c r="AA141" s="112"/>
      <c r="AB141" s="112"/>
      <c r="AC141" s="112"/>
      <c r="AD141" s="112"/>
      <c r="AE141" s="112"/>
      <c r="AF141" s="112"/>
      <c r="AG141" s="112"/>
    </row>
    <row r="142" spans="1:33" ht="12.75" customHeight="1" x14ac:dyDescent="0.2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  <c r="AA142" s="112"/>
      <c r="AB142" s="112"/>
      <c r="AC142" s="112"/>
      <c r="AD142" s="112"/>
      <c r="AE142" s="112"/>
      <c r="AF142" s="112"/>
      <c r="AG142" s="112"/>
    </row>
    <row r="143" spans="1:33" ht="12.75" customHeight="1" x14ac:dyDescent="0.2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2"/>
      <c r="AD143" s="112"/>
      <c r="AE143" s="112"/>
      <c r="AF143" s="112"/>
      <c r="AG143" s="112"/>
    </row>
    <row r="144" spans="1:33" ht="12.75" customHeight="1" x14ac:dyDescent="0.2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  <c r="AA144" s="112"/>
      <c r="AB144" s="112"/>
      <c r="AC144" s="112"/>
      <c r="AD144" s="112"/>
      <c r="AE144" s="112"/>
      <c r="AF144" s="112"/>
      <c r="AG144" s="112"/>
    </row>
    <row r="145" spans="1:33" ht="12.75" customHeight="1" x14ac:dyDescent="0.2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2"/>
    </row>
    <row r="146" spans="1:33" ht="12.75" customHeight="1" x14ac:dyDescent="0.2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</row>
    <row r="147" spans="1:33" ht="12.75" customHeight="1" x14ac:dyDescent="0.2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</row>
    <row r="148" spans="1:33" ht="12.75" customHeight="1" x14ac:dyDescent="0.2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</row>
    <row r="149" spans="1:33" ht="12.75" customHeight="1" x14ac:dyDescent="0.2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</row>
    <row r="150" spans="1:33" ht="12.75" customHeight="1" x14ac:dyDescent="0.2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</row>
    <row r="151" spans="1:33" ht="12.75" customHeight="1" x14ac:dyDescent="0.2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2"/>
      <c r="AD151" s="112"/>
      <c r="AE151" s="112"/>
      <c r="AF151" s="112"/>
      <c r="AG151" s="112"/>
    </row>
    <row r="152" spans="1:33" ht="12.75" customHeight="1" x14ac:dyDescent="0.2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2"/>
      <c r="AD152" s="112"/>
      <c r="AE152" s="112"/>
      <c r="AF152" s="112"/>
      <c r="AG152" s="112"/>
    </row>
    <row r="153" spans="1:33" ht="12.75" customHeight="1" x14ac:dyDescent="0.2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</row>
    <row r="154" spans="1:33" ht="12.75" customHeight="1" x14ac:dyDescent="0.2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</row>
    <row r="155" spans="1:33" ht="12.75" customHeight="1" x14ac:dyDescent="0.2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</row>
    <row r="156" spans="1:33" ht="12.75" customHeight="1" x14ac:dyDescent="0.2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</row>
    <row r="157" spans="1:33" ht="12.75" customHeight="1" x14ac:dyDescent="0.2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</row>
    <row r="158" spans="1:33" ht="12.75" customHeight="1" x14ac:dyDescent="0.2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</row>
    <row r="159" spans="1:33" ht="12.75" customHeight="1" x14ac:dyDescent="0.2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</row>
    <row r="160" spans="1:33" ht="12.75" customHeight="1" x14ac:dyDescent="0.2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</row>
    <row r="161" spans="1:33" ht="12.75" customHeight="1" x14ac:dyDescent="0.2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</row>
    <row r="162" spans="1:33" ht="12.75" customHeight="1" x14ac:dyDescent="0.2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</row>
    <row r="163" spans="1:33" ht="12.75" customHeight="1" x14ac:dyDescent="0.2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</row>
    <row r="164" spans="1:33" ht="12.75" customHeight="1" x14ac:dyDescent="0.2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</row>
    <row r="165" spans="1:33" ht="12.75" customHeight="1" x14ac:dyDescent="0.2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2"/>
      <c r="AD165" s="112"/>
      <c r="AE165" s="112"/>
      <c r="AF165" s="112"/>
      <c r="AG165" s="112"/>
    </row>
    <row r="166" spans="1:33" ht="12.75" customHeight="1" x14ac:dyDescent="0.2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</row>
    <row r="167" spans="1:33" ht="12.75" customHeight="1" x14ac:dyDescent="0.2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</row>
    <row r="168" spans="1:33" ht="12.75" customHeight="1" x14ac:dyDescent="0.2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</row>
    <row r="169" spans="1:33" ht="12.75" customHeight="1" x14ac:dyDescent="0.2">
      <c r="A169" s="112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</row>
    <row r="170" spans="1:33" ht="12.75" customHeight="1" x14ac:dyDescent="0.2">
      <c r="A170" s="112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</row>
    <row r="171" spans="1:33" ht="12.75" customHeight="1" x14ac:dyDescent="0.2">
      <c r="A171" s="112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</row>
    <row r="172" spans="1:33" ht="12.75" customHeight="1" x14ac:dyDescent="0.2">
      <c r="A172" s="112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/>
      <c r="AG172" s="112"/>
    </row>
    <row r="173" spans="1:33" ht="12.75" customHeight="1" x14ac:dyDescent="0.2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</row>
    <row r="174" spans="1:33" ht="12.75" customHeight="1" x14ac:dyDescent="0.2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</row>
    <row r="175" spans="1:33" ht="12.75" customHeight="1" x14ac:dyDescent="0.2">
      <c r="A175" s="112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</row>
    <row r="176" spans="1:33" ht="12.75" customHeight="1" x14ac:dyDescent="0.2">
      <c r="A176" s="112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</row>
    <row r="177" spans="1:33" ht="12.75" customHeight="1" x14ac:dyDescent="0.2">
      <c r="A177" s="112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</row>
    <row r="178" spans="1:33" ht="12.75" customHeight="1" x14ac:dyDescent="0.2">
      <c r="A178" s="112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</row>
    <row r="179" spans="1:33" ht="12.75" customHeight="1" x14ac:dyDescent="0.2">
      <c r="A179" s="112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</row>
    <row r="180" spans="1:33" ht="12.75" customHeight="1" x14ac:dyDescent="0.2">
      <c r="A180" s="112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</row>
    <row r="181" spans="1:33" ht="12.75" customHeight="1" x14ac:dyDescent="0.2">
      <c r="A181" s="112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</row>
    <row r="182" spans="1:33" ht="12.75" customHeight="1" x14ac:dyDescent="0.2">
      <c r="A182" s="112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</row>
    <row r="183" spans="1:33" ht="12.75" customHeight="1" x14ac:dyDescent="0.2">
      <c r="A183" s="112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</row>
    <row r="184" spans="1:33" ht="12.75" customHeight="1" x14ac:dyDescent="0.2">
      <c r="A184" s="112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</row>
    <row r="185" spans="1:33" ht="12.75" customHeight="1" x14ac:dyDescent="0.2">
      <c r="A185" s="112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</row>
    <row r="186" spans="1:33" ht="12.75" customHeight="1" x14ac:dyDescent="0.2">
      <c r="A186" s="112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</row>
    <row r="187" spans="1:33" ht="12.75" customHeight="1" x14ac:dyDescent="0.2">
      <c r="A187" s="112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</row>
    <row r="188" spans="1:33" ht="12.75" customHeight="1" x14ac:dyDescent="0.2">
      <c r="A188" s="112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</row>
    <row r="189" spans="1:33" ht="12.75" customHeight="1" x14ac:dyDescent="0.2">
      <c r="A189" s="112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</row>
    <row r="190" spans="1:33" ht="12.75" customHeight="1" x14ac:dyDescent="0.2">
      <c r="A190" s="112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</row>
    <row r="191" spans="1:33" ht="12.75" customHeight="1" x14ac:dyDescent="0.2">
      <c r="A191" s="112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</row>
    <row r="192" spans="1:33" ht="12.75" customHeight="1" x14ac:dyDescent="0.2">
      <c r="A192" s="112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</row>
    <row r="193" spans="1:33" ht="12.75" customHeight="1" x14ac:dyDescent="0.2">
      <c r="A193" s="112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</row>
    <row r="194" spans="1:33" ht="12.75" customHeight="1" x14ac:dyDescent="0.2">
      <c r="A194" s="112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</row>
    <row r="195" spans="1:33" ht="12.75" customHeight="1" x14ac:dyDescent="0.2">
      <c r="A195" s="112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</row>
    <row r="196" spans="1:33" ht="12.75" customHeight="1" x14ac:dyDescent="0.2">
      <c r="A196" s="112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</row>
    <row r="197" spans="1:33" ht="12.75" customHeight="1" x14ac:dyDescent="0.2">
      <c r="A197" s="112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</row>
    <row r="198" spans="1:33" ht="12.75" customHeight="1" x14ac:dyDescent="0.2">
      <c r="A198" s="112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</row>
    <row r="199" spans="1:33" ht="12.75" customHeight="1" x14ac:dyDescent="0.2">
      <c r="A199" s="112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</row>
    <row r="200" spans="1:33" ht="12.75" customHeight="1" x14ac:dyDescent="0.2">
      <c r="A200" s="112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</row>
    <row r="201" spans="1:33" ht="12.75" customHeight="1" x14ac:dyDescent="0.2">
      <c r="A201" s="112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</row>
    <row r="202" spans="1:33" ht="12.75" customHeight="1" x14ac:dyDescent="0.2">
      <c r="A202" s="112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</row>
    <row r="203" spans="1:33" ht="12.75" customHeight="1" x14ac:dyDescent="0.2">
      <c r="A203" s="112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</row>
    <row r="204" spans="1:33" ht="12.75" customHeight="1" x14ac:dyDescent="0.2">
      <c r="A204" s="112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</row>
    <row r="205" spans="1:33" ht="12.75" customHeight="1" x14ac:dyDescent="0.2">
      <c r="A205" s="112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</row>
    <row r="206" spans="1:33" ht="12.75" customHeight="1" x14ac:dyDescent="0.2">
      <c r="A206" s="112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</row>
    <row r="207" spans="1:33" ht="12.75" customHeight="1" x14ac:dyDescent="0.2">
      <c r="A207" s="112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</row>
    <row r="208" spans="1:33" ht="12.75" customHeight="1" x14ac:dyDescent="0.2">
      <c r="A208" s="112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</row>
    <row r="209" spans="1:33" ht="12.75" customHeight="1" x14ac:dyDescent="0.2">
      <c r="A209" s="112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</row>
    <row r="210" spans="1:33" ht="12.75" customHeight="1" x14ac:dyDescent="0.2">
      <c r="A210" s="112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</row>
    <row r="211" spans="1:33" ht="12.75" customHeight="1" x14ac:dyDescent="0.2">
      <c r="A211" s="112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</row>
    <row r="212" spans="1:33" ht="12.75" customHeight="1" x14ac:dyDescent="0.2">
      <c r="A212" s="112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</row>
    <row r="213" spans="1:33" ht="12.75" customHeight="1" x14ac:dyDescent="0.2">
      <c r="A213" s="112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</row>
    <row r="214" spans="1:33" ht="12.75" customHeight="1" x14ac:dyDescent="0.2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</row>
    <row r="215" spans="1:33" ht="12.75" customHeight="1" x14ac:dyDescent="0.2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</row>
    <row r="216" spans="1:33" ht="12.75" customHeight="1" x14ac:dyDescent="0.2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</row>
    <row r="217" spans="1:33" ht="12.75" customHeight="1" x14ac:dyDescent="0.2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</row>
    <row r="218" spans="1:33" ht="12.75" customHeight="1" x14ac:dyDescent="0.2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</row>
    <row r="219" spans="1:33" ht="12.75" customHeight="1" x14ac:dyDescent="0.2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</row>
    <row r="220" spans="1:33" ht="12.75" customHeight="1" x14ac:dyDescent="0.2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</row>
    <row r="221" spans="1:33" ht="12.75" customHeight="1" x14ac:dyDescent="0.2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</row>
    <row r="222" spans="1:33" ht="12.75" customHeight="1" x14ac:dyDescent="0.2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</row>
    <row r="223" spans="1:33" ht="12.75" customHeight="1" x14ac:dyDescent="0.2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</row>
    <row r="224" spans="1:33" ht="12.75" customHeight="1" x14ac:dyDescent="0.2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</row>
    <row r="225" spans="1:33" ht="12.75" customHeight="1" x14ac:dyDescent="0.2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</row>
    <row r="226" spans="1:33" ht="12.75" customHeight="1" x14ac:dyDescent="0.2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</row>
    <row r="227" spans="1:33" ht="12.75" customHeight="1" x14ac:dyDescent="0.2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</row>
    <row r="228" spans="1:33" ht="12.75" customHeight="1" x14ac:dyDescent="0.2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</row>
    <row r="229" spans="1:33" ht="12.75" customHeight="1" x14ac:dyDescent="0.2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</row>
    <row r="230" spans="1:33" ht="12.75" customHeight="1" x14ac:dyDescent="0.2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</row>
    <row r="231" spans="1:33" ht="12.75" customHeight="1" x14ac:dyDescent="0.2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</row>
    <row r="232" spans="1:33" ht="12.75" customHeight="1" x14ac:dyDescent="0.2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</row>
    <row r="233" spans="1:33" ht="12.75" customHeight="1" x14ac:dyDescent="0.2">
      <c r="A233" s="112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</row>
    <row r="234" spans="1:33" ht="12.75" customHeight="1" x14ac:dyDescent="0.2">
      <c r="A234" s="112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</row>
    <row r="235" spans="1:33" ht="12.75" customHeight="1" x14ac:dyDescent="0.2">
      <c r="A235" s="112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</row>
    <row r="236" spans="1:33" ht="12.75" customHeight="1" x14ac:dyDescent="0.2">
      <c r="A236" s="112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</row>
    <row r="237" spans="1:33" ht="12.75" customHeight="1" x14ac:dyDescent="0.2">
      <c r="A237" s="112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</row>
    <row r="238" spans="1:33" ht="12.75" customHeight="1" x14ac:dyDescent="0.2">
      <c r="A238" s="112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</row>
    <row r="239" spans="1:33" ht="12.75" customHeight="1" x14ac:dyDescent="0.2">
      <c r="A239" s="112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</row>
    <row r="240" spans="1:33" ht="12.75" customHeight="1" x14ac:dyDescent="0.2">
      <c r="A240" s="112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</row>
    <row r="241" spans="1:33" ht="12.75" customHeight="1" x14ac:dyDescent="0.2">
      <c r="A241" s="112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</row>
    <row r="242" spans="1:33" ht="12.75" customHeight="1" x14ac:dyDescent="0.2">
      <c r="A242" s="112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</row>
    <row r="243" spans="1:33" ht="12.75" customHeight="1" x14ac:dyDescent="0.2">
      <c r="A243" s="112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</row>
    <row r="244" spans="1:33" ht="12.75" customHeight="1" x14ac:dyDescent="0.2">
      <c r="A244" s="112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</row>
    <row r="245" spans="1:33" ht="12.75" customHeight="1" x14ac:dyDescent="0.2">
      <c r="A245" s="112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</row>
    <row r="246" spans="1:33" ht="12.75" customHeight="1" x14ac:dyDescent="0.2">
      <c r="A246" s="112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</row>
    <row r="247" spans="1:33" ht="12.75" customHeight="1" x14ac:dyDescent="0.2">
      <c r="A247" s="112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</row>
    <row r="248" spans="1:33" ht="12.75" customHeight="1" x14ac:dyDescent="0.2">
      <c r="A248" s="112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</row>
    <row r="249" spans="1:33" ht="12.75" customHeight="1" x14ac:dyDescent="0.2">
      <c r="A249" s="112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</row>
    <row r="250" spans="1:33" ht="12.75" customHeight="1" x14ac:dyDescent="0.2">
      <c r="A250" s="112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</row>
    <row r="251" spans="1:33" ht="12.75" customHeight="1" x14ac:dyDescent="0.2">
      <c r="A251" s="112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</row>
    <row r="252" spans="1:33" ht="12.75" customHeight="1" x14ac:dyDescent="0.2">
      <c r="A252" s="112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</row>
    <row r="253" spans="1:33" ht="12.75" customHeight="1" x14ac:dyDescent="0.2">
      <c r="A253" s="112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</row>
    <row r="254" spans="1:33" ht="12.75" customHeight="1" x14ac:dyDescent="0.2">
      <c r="A254" s="112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</row>
    <row r="255" spans="1:33" ht="12.75" customHeight="1" x14ac:dyDescent="0.2">
      <c r="A255" s="112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</row>
    <row r="256" spans="1:33" ht="12.75" customHeight="1" x14ac:dyDescent="0.2">
      <c r="A256" s="112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</row>
    <row r="257" spans="1:33" ht="12.75" customHeight="1" x14ac:dyDescent="0.2">
      <c r="A257" s="112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</row>
    <row r="258" spans="1:33" ht="12.75" customHeight="1" x14ac:dyDescent="0.2">
      <c r="A258" s="112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</row>
    <row r="259" spans="1:33" ht="12.75" customHeight="1" x14ac:dyDescent="0.2">
      <c r="A259" s="112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</row>
    <row r="260" spans="1:33" ht="12.75" customHeight="1" x14ac:dyDescent="0.2">
      <c r="A260" s="112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</row>
    <row r="261" spans="1:33" ht="12.75" customHeight="1" x14ac:dyDescent="0.2">
      <c r="A261" s="112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</row>
    <row r="262" spans="1:33" ht="12.75" customHeight="1" x14ac:dyDescent="0.2">
      <c r="A262" s="112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</row>
    <row r="263" spans="1:33" ht="12.75" customHeight="1" x14ac:dyDescent="0.2">
      <c r="A263" s="112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</row>
    <row r="264" spans="1:33" ht="12.75" customHeight="1" x14ac:dyDescent="0.2">
      <c r="A264" s="112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</row>
    <row r="265" spans="1:33" ht="12.75" customHeight="1" x14ac:dyDescent="0.2">
      <c r="A265" s="112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</row>
    <row r="266" spans="1:33" ht="12.75" customHeight="1" x14ac:dyDescent="0.2">
      <c r="A266" s="112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</row>
    <row r="267" spans="1:33" ht="12.75" customHeight="1" x14ac:dyDescent="0.2">
      <c r="A267" s="112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</row>
    <row r="268" spans="1:33" ht="12.75" customHeight="1" x14ac:dyDescent="0.2">
      <c r="A268" s="112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</row>
    <row r="269" spans="1:33" ht="12.75" customHeight="1" x14ac:dyDescent="0.2">
      <c r="A269" s="112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</row>
    <row r="270" spans="1:33" ht="12.75" customHeight="1" x14ac:dyDescent="0.2">
      <c r="A270" s="112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</row>
    <row r="271" spans="1:33" ht="12.75" customHeight="1" x14ac:dyDescent="0.2">
      <c r="A271" s="112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</row>
    <row r="272" spans="1:33" ht="12.75" customHeight="1" x14ac:dyDescent="0.2">
      <c r="A272" s="112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</row>
    <row r="273" spans="1:33" ht="12.75" customHeight="1" x14ac:dyDescent="0.2">
      <c r="A273" s="112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</row>
    <row r="274" spans="1:33" ht="12.75" customHeight="1" x14ac:dyDescent="0.2">
      <c r="A274" s="112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</row>
    <row r="275" spans="1:33" ht="12.75" customHeight="1" x14ac:dyDescent="0.2">
      <c r="A275" s="112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</row>
    <row r="276" spans="1:33" ht="12.75" customHeight="1" x14ac:dyDescent="0.2">
      <c r="A276" s="112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</row>
    <row r="277" spans="1:33" ht="12.75" customHeight="1" x14ac:dyDescent="0.2">
      <c r="A277" s="112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</row>
    <row r="278" spans="1:33" ht="12.75" customHeight="1" x14ac:dyDescent="0.2">
      <c r="A278" s="112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</row>
    <row r="279" spans="1:33" ht="12.75" customHeight="1" x14ac:dyDescent="0.2">
      <c r="A279" s="112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</row>
    <row r="280" spans="1:33" ht="12.75" customHeight="1" x14ac:dyDescent="0.2">
      <c r="A280" s="112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</row>
    <row r="281" spans="1:33" ht="12.75" customHeight="1" x14ac:dyDescent="0.2">
      <c r="A281" s="112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</row>
    <row r="282" spans="1:33" ht="12.75" customHeight="1" x14ac:dyDescent="0.2">
      <c r="A282" s="112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</row>
    <row r="283" spans="1:33" ht="12.75" customHeight="1" x14ac:dyDescent="0.2">
      <c r="A283" s="112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</row>
    <row r="284" spans="1:33" ht="12.75" customHeight="1" x14ac:dyDescent="0.2">
      <c r="A284" s="112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</row>
    <row r="285" spans="1:33" ht="12.75" customHeight="1" x14ac:dyDescent="0.2">
      <c r="A285" s="112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</row>
    <row r="286" spans="1:33" ht="12.75" customHeight="1" x14ac:dyDescent="0.2">
      <c r="A286" s="112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  <c r="AD286" s="112"/>
      <c r="AE286" s="112"/>
      <c r="AF286" s="112"/>
      <c r="AG286" s="112"/>
    </row>
    <row r="287" spans="1:33" ht="12.75" customHeight="1" x14ac:dyDescent="0.2">
      <c r="A287" s="112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</row>
    <row r="288" spans="1:33" ht="12.75" customHeight="1" x14ac:dyDescent="0.2">
      <c r="A288" s="112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</row>
    <row r="289" spans="1:33" ht="12.75" customHeight="1" x14ac:dyDescent="0.2">
      <c r="A289" s="112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</row>
    <row r="290" spans="1:33" ht="12.75" customHeight="1" x14ac:dyDescent="0.2">
      <c r="A290" s="112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/>
      <c r="AF290" s="112"/>
      <c r="AG290" s="112"/>
    </row>
    <row r="291" spans="1:33" ht="12.75" customHeight="1" x14ac:dyDescent="0.2">
      <c r="A291" s="112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</row>
    <row r="292" spans="1:33" ht="12.75" customHeight="1" x14ac:dyDescent="0.2">
      <c r="A292" s="112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</row>
    <row r="293" spans="1:33" ht="12.75" customHeight="1" x14ac:dyDescent="0.2">
      <c r="A293" s="112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</row>
    <row r="294" spans="1:33" ht="12.75" customHeight="1" x14ac:dyDescent="0.2">
      <c r="A294" s="112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</row>
    <row r="295" spans="1:33" ht="12.75" customHeight="1" x14ac:dyDescent="0.2">
      <c r="A295" s="112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</row>
    <row r="296" spans="1:33" ht="12.75" customHeight="1" x14ac:dyDescent="0.2">
      <c r="A296" s="112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</row>
    <row r="297" spans="1:33" ht="12.75" customHeight="1" x14ac:dyDescent="0.2">
      <c r="A297" s="112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</row>
    <row r="298" spans="1:33" ht="12.75" customHeight="1" x14ac:dyDescent="0.2">
      <c r="A298" s="112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/>
      <c r="AD298" s="112"/>
      <c r="AE298" s="112"/>
      <c r="AF298" s="112"/>
      <c r="AG298" s="112"/>
    </row>
    <row r="299" spans="1:33" ht="12.75" customHeight="1" x14ac:dyDescent="0.2">
      <c r="A299" s="112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</row>
    <row r="300" spans="1:33" ht="12.75" customHeight="1" x14ac:dyDescent="0.2">
      <c r="A300" s="112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</row>
    <row r="301" spans="1:33" ht="12.75" customHeight="1" x14ac:dyDescent="0.2">
      <c r="A301" s="112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</row>
    <row r="302" spans="1:33" ht="12.75" customHeight="1" x14ac:dyDescent="0.2">
      <c r="A302" s="112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</row>
    <row r="303" spans="1:33" ht="12.75" customHeight="1" x14ac:dyDescent="0.2">
      <c r="A303" s="112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</row>
    <row r="304" spans="1:33" ht="12.75" customHeight="1" x14ac:dyDescent="0.2">
      <c r="A304" s="112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</row>
    <row r="305" spans="1:33" ht="12.75" customHeight="1" x14ac:dyDescent="0.2">
      <c r="A305" s="112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</row>
    <row r="306" spans="1:33" ht="12.75" customHeight="1" x14ac:dyDescent="0.2">
      <c r="A306" s="112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</row>
    <row r="307" spans="1:33" ht="12.75" customHeight="1" x14ac:dyDescent="0.2">
      <c r="A307" s="112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/>
      <c r="AD307" s="112"/>
      <c r="AE307" s="112"/>
      <c r="AF307" s="112"/>
      <c r="AG307" s="112"/>
    </row>
    <row r="308" spans="1:33" ht="12.75" customHeight="1" x14ac:dyDescent="0.2">
      <c r="A308" s="112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</row>
    <row r="309" spans="1:33" ht="12.75" customHeight="1" x14ac:dyDescent="0.2">
      <c r="A309" s="112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  <c r="AD309" s="112"/>
      <c r="AE309" s="112"/>
      <c r="AF309" s="112"/>
      <c r="AG309" s="112"/>
    </row>
    <row r="310" spans="1:33" ht="12.75" customHeight="1" x14ac:dyDescent="0.2">
      <c r="A310" s="112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</row>
    <row r="311" spans="1:33" ht="12.75" customHeight="1" x14ac:dyDescent="0.2">
      <c r="A311" s="112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</row>
    <row r="312" spans="1:33" ht="12.75" customHeight="1" x14ac:dyDescent="0.2">
      <c r="A312" s="112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/>
      <c r="AF312" s="112"/>
      <c r="AG312" s="112"/>
    </row>
    <row r="313" spans="1:33" ht="12.75" customHeight="1" x14ac:dyDescent="0.2">
      <c r="A313" s="112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</row>
    <row r="314" spans="1:33" ht="12.75" customHeight="1" x14ac:dyDescent="0.2">
      <c r="A314" s="112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</row>
    <row r="315" spans="1:33" ht="12.75" customHeight="1" x14ac:dyDescent="0.2">
      <c r="A315" s="112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</row>
    <row r="316" spans="1:33" ht="12.75" customHeight="1" x14ac:dyDescent="0.2">
      <c r="A316" s="112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</row>
    <row r="317" spans="1:33" ht="12.75" customHeight="1" x14ac:dyDescent="0.2">
      <c r="A317" s="112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</row>
    <row r="318" spans="1:33" ht="12.75" customHeight="1" x14ac:dyDescent="0.2">
      <c r="A318" s="112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</row>
    <row r="319" spans="1:33" ht="12.75" customHeight="1" x14ac:dyDescent="0.2">
      <c r="A319" s="112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  <c r="AA319" s="112"/>
      <c r="AB319" s="112"/>
      <c r="AC319" s="112"/>
      <c r="AD319" s="112"/>
      <c r="AE319" s="112"/>
      <c r="AF319" s="112"/>
      <c r="AG319" s="112"/>
    </row>
    <row r="320" spans="1:33" ht="12.75" customHeight="1" x14ac:dyDescent="0.2">
      <c r="A320" s="112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</row>
    <row r="321" spans="1:33" ht="12.75" customHeight="1" x14ac:dyDescent="0.2">
      <c r="A321" s="112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</row>
    <row r="322" spans="1:33" ht="12.75" customHeight="1" x14ac:dyDescent="0.2">
      <c r="A322" s="112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</row>
    <row r="323" spans="1:33" ht="12.75" customHeight="1" x14ac:dyDescent="0.2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</row>
    <row r="324" spans="1:33" ht="12.75" customHeight="1" x14ac:dyDescent="0.2">
      <c r="A324" s="112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</row>
    <row r="325" spans="1:33" ht="12.75" customHeight="1" x14ac:dyDescent="0.2">
      <c r="A325" s="112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</row>
    <row r="326" spans="1:33" ht="12.75" customHeight="1" x14ac:dyDescent="0.2">
      <c r="A326" s="112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</row>
    <row r="327" spans="1:33" ht="12.75" customHeight="1" x14ac:dyDescent="0.2">
      <c r="A327" s="112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</row>
    <row r="328" spans="1:33" ht="12.75" customHeight="1" x14ac:dyDescent="0.2">
      <c r="A328" s="112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</row>
    <row r="329" spans="1:33" ht="12.75" customHeight="1" x14ac:dyDescent="0.2">
      <c r="A329" s="112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</row>
    <row r="330" spans="1:33" ht="12.75" customHeight="1" x14ac:dyDescent="0.2">
      <c r="A330" s="112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</row>
    <row r="331" spans="1:33" ht="12.75" customHeight="1" x14ac:dyDescent="0.2">
      <c r="A331" s="112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</row>
    <row r="332" spans="1:33" ht="12.75" customHeight="1" x14ac:dyDescent="0.2">
      <c r="A332" s="112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</row>
    <row r="333" spans="1:33" ht="12.75" customHeight="1" x14ac:dyDescent="0.2">
      <c r="A333" s="112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</row>
    <row r="334" spans="1:33" ht="12.75" customHeight="1" x14ac:dyDescent="0.2">
      <c r="A334" s="112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/>
      <c r="AF334" s="112"/>
      <c r="AG334" s="112"/>
    </row>
    <row r="335" spans="1:33" ht="12.75" customHeight="1" x14ac:dyDescent="0.2">
      <c r="A335" s="112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2"/>
      <c r="AD335" s="112"/>
      <c r="AE335" s="112"/>
      <c r="AF335" s="112"/>
      <c r="AG335" s="112"/>
    </row>
    <row r="336" spans="1:33" ht="12.75" customHeight="1" x14ac:dyDescent="0.2">
      <c r="A336" s="112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/>
      <c r="AB336" s="112"/>
      <c r="AC336" s="112"/>
      <c r="AD336" s="112"/>
      <c r="AE336" s="112"/>
      <c r="AF336" s="112"/>
      <c r="AG336" s="112"/>
    </row>
    <row r="337" spans="1:33" ht="12.75" customHeight="1" x14ac:dyDescent="0.2">
      <c r="A337" s="112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</row>
    <row r="338" spans="1:33" ht="12.75" customHeight="1" x14ac:dyDescent="0.2">
      <c r="A338" s="112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</row>
    <row r="339" spans="1:33" ht="12.75" customHeight="1" x14ac:dyDescent="0.2">
      <c r="A339" s="112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</row>
    <row r="340" spans="1:33" ht="12.75" customHeight="1" x14ac:dyDescent="0.2">
      <c r="A340" s="112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</row>
    <row r="341" spans="1:33" ht="12.75" customHeight="1" x14ac:dyDescent="0.2">
      <c r="A341" s="112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  <c r="AD341" s="112"/>
      <c r="AE341" s="112"/>
      <c r="AF341" s="112"/>
      <c r="AG341" s="112"/>
    </row>
    <row r="342" spans="1:33" ht="12.75" customHeight="1" x14ac:dyDescent="0.2">
      <c r="A342" s="112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</row>
    <row r="343" spans="1:33" ht="12.75" customHeight="1" x14ac:dyDescent="0.2">
      <c r="A343" s="112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</row>
    <row r="344" spans="1:33" ht="12.75" customHeight="1" x14ac:dyDescent="0.2">
      <c r="A344" s="112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</row>
    <row r="345" spans="1:33" ht="12.75" customHeight="1" x14ac:dyDescent="0.2">
      <c r="A345" s="112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</row>
    <row r="346" spans="1:33" ht="12.75" customHeight="1" x14ac:dyDescent="0.2">
      <c r="A346" s="112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</row>
    <row r="347" spans="1:33" ht="12.75" customHeight="1" x14ac:dyDescent="0.2">
      <c r="A347" s="112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</row>
    <row r="348" spans="1:33" ht="12.75" customHeight="1" x14ac:dyDescent="0.2">
      <c r="A348" s="112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</row>
    <row r="349" spans="1:33" ht="12.75" customHeight="1" x14ac:dyDescent="0.2">
      <c r="A349" s="112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</row>
    <row r="350" spans="1:33" ht="12.75" customHeight="1" x14ac:dyDescent="0.2">
      <c r="A350" s="112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</row>
    <row r="351" spans="1:33" ht="12.75" customHeight="1" x14ac:dyDescent="0.2">
      <c r="A351" s="112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</row>
    <row r="352" spans="1:33" ht="12.75" customHeight="1" x14ac:dyDescent="0.2">
      <c r="A352" s="112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</row>
    <row r="353" spans="1:33" ht="12.75" customHeight="1" x14ac:dyDescent="0.2">
      <c r="A353" s="112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  <c r="AD353" s="112"/>
      <c r="AE353" s="112"/>
      <c r="AF353" s="112"/>
      <c r="AG353" s="112"/>
    </row>
    <row r="354" spans="1:33" ht="12.75" customHeight="1" x14ac:dyDescent="0.2">
      <c r="A354" s="112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</row>
    <row r="355" spans="1:33" ht="12.75" customHeight="1" x14ac:dyDescent="0.2">
      <c r="A355" s="112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</row>
    <row r="356" spans="1:33" ht="12.75" customHeight="1" x14ac:dyDescent="0.2">
      <c r="A356" s="112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</row>
    <row r="357" spans="1:33" ht="12.75" customHeight="1" x14ac:dyDescent="0.2">
      <c r="A357" s="112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2"/>
      <c r="AD357" s="112"/>
      <c r="AE357" s="112"/>
      <c r="AF357" s="112"/>
      <c r="AG357" s="112"/>
    </row>
    <row r="358" spans="1:33" ht="12.75" customHeight="1" x14ac:dyDescent="0.2">
      <c r="A358" s="112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</row>
    <row r="359" spans="1:33" ht="12.75" customHeight="1" x14ac:dyDescent="0.2">
      <c r="A359" s="112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</row>
    <row r="360" spans="1:33" ht="12.75" customHeight="1" x14ac:dyDescent="0.2">
      <c r="A360" s="112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</row>
    <row r="361" spans="1:33" ht="12.75" customHeight="1" x14ac:dyDescent="0.2">
      <c r="A361" s="112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</row>
    <row r="362" spans="1:33" ht="12.75" customHeight="1" x14ac:dyDescent="0.2">
      <c r="A362" s="112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</row>
    <row r="363" spans="1:33" ht="12.75" customHeight="1" x14ac:dyDescent="0.2">
      <c r="A363" s="112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  <c r="AA363" s="112"/>
      <c r="AB363" s="112"/>
      <c r="AC363" s="112"/>
      <c r="AD363" s="112"/>
      <c r="AE363" s="112"/>
      <c r="AF363" s="112"/>
      <c r="AG363" s="112"/>
    </row>
    <row r="364" spans="1:33" ht="12.75" customHeight="1" x14ac:dyDescent="0.2">
      <c r="A364" s="112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  <c r="AA364" s="112"/>
      <c r="AB364" s="112"/>
      <c r="AC364" s="112"/>
      <c r="AD364" s="112"/>
      <c r="AE364" s="112"/>
      <c r="AF364" s="112"/>
      <c r="AG364" s="112"/>
    </row>
    <row r="365" spans="1:33" ht="12.75" customHeight="1" x14ac:dyDescent="0.2">
      <c r="A365" s="112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</row>
    <row r="366" spans="1:33" ht="12.75" customHeight="1" x14ac:dyDescent="0.2">
      <c r="A366" s="112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</row>
    <row r="367" spans="1:33" ht="12.75" customHeight="1" x14ac:dyDescent="0.2">
      <c r="A367" s="112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</row>
    <row r="368" spans="1:33" ht="12.75" customHeight="1" x14ac:dyDescent="0.2">
      <c r="A368" s="112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/>
      <c r="AF368" s="112"/>
      <c r="AG368" s="112"/>
    </row>
    <row r="369" spans="1:33" ht="12.75" customHeight="1" x14ac:dyDescent="0.2">
      <c r="A369" s="112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  <c r="AA369" s="112"/>
      <c r="AB369" s="112"/>
      <c r="AC369" s="112"/>
      <c r="AD369" s="112"/>
      <c r="AE369" s="112"/>
      <c r="AF369" s="112"/>
      <c r="AG369" s="112"/>
    </row>
    <row r="370" spans="1:33" ht="12.75" customHeight="1" x14ac:dyDescent="0.2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  <c r="AA370" s="112"/>
      <c r="AB370" s="112"/>
      <c r="AC370" s="112"/>
      <c r="AD370" s="112"/>
      <c r="AE370" s="112"/>
      <c r="AF370" s="112"/>
      <c r="AG370" s="112"/>
    </row>
    <row r="371" spans="1:33" ht="12.75" customHeight="1" x14ac:dyDescent="0.2">
      <c r="A371" s="112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  <c r="AA371" s="112"/>
      <c r="AB371" s="112"/>
      <c r="AC371" s="112"/>
      <c r="AD371" s="112"/>
      <c r="AE371" s="112"/>
      <c r="AF371" s="112"/>
      <c r="AG371" s="112"/>
    </row>
    <row r="372" spans="1:33" ht="12.75" customHeight="1" x14ac:dyDescent="0.2">
      <c r="A372" s="112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/>
      <c r="AB372" s="112"/>
      <c r="AC372" s="112"/>
      <c r="AD372" s="112"/>
      <c r="AE372" s="112"/>
      <c r="AF372" s="112"/>
      <c r="AG372" s="112"/>
    </row>
    <row r="373" spans="1:33" ht="12.75" customHeight="1" x14ac:dyDescent="0.2">
      <c r="A373" s="112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2"/>
      <c r="AD373" s="112"/>
      <c r="AE373" s="112"/>
      <c r="AF373" s="112"/>
      <c r="AG373" s="112"/>
    </row>
    <row r="374" spans="1:33" ht="12.75" customHeight="1" x14ac:dyDescent="0.2">
      <c r="A374" s="112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  <c r="AA374" s="112"/>
      <c r="AB374" s="112"/>
      <c r="AC374" s="112"/>
      <c r="AD374" s="112"/>
      <c r="AE374" s="112"/>
      <c r="AF374" s="112"/>
      <c r="AG374" s="112"/>
    </row>
    <row r="375" spans="1:33" ht="12.75" customHeight="1" x14ac:dyDescent="0.2">
      <c r="A375" s="112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2"/>
      <c r="AD375" s="112"/>
      <c r="AE375" s="112"/>
      <c r="AF375" s="112"/>
      <c r="AG375" s="112"/>
    </row>
    <row r="376" spans="1:33" ht="12.75" customHeight="1" x14ac:dyDescent="0.2">
      <c r="A376" s="112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2"/>
      <c r="AD376" s="112"/>
      <c r="AE376" s="112"/>
      <c r="AF376" s="112"/>
      <c r="AG376" s="112"/>
    </row>
    <row r="377" spans="1:33" ht="12.75" customHeight="1" x14ac:dyDescent="0.2">
      <c r="A377" s="112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  <c r="AA377" s="112"/>
      <c r="AB377" s="112"/>
      <c r="AC377" s="112"/>
      <c r="AD377" s="112"/>
      <c r="AE377" s="112"/>
      <c r="AF377" s="112"/>
      <c r="AG377" s="112"/>
    </row>
    <row r="378" spans="1:33" ht="12.75" customHeight="1" x14ac:dyDescent="0.2">
      <c r="A378" s="112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2"/>
      <c r="AD378" s="112"/>
      <c r="AE378" s="112"/>
      <c r="AF378" s="112"/>
      <c r="AG378" s="112"/>
    </row>
    <row r="379" spans="1:33" ht="12.75" customHeight="1" x14ac:dyDescent="0.2">
      <c r="A379" s="112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  <c r="AA379" s="112"/>
      <c r="AB379" s="112"/>
      <c r="AC379" s="112"/>
      <c r="AD379" s="112"/>
      <c r="AE379" s="112"/>
      <c r="AF379" s="112"/>
      <c r="AG379" s="112"/>
    </row>
    <row r="380" spans="1:33" ht="12.75" customHeight="1" x14ac:dyDescent="0.2">
      <c r="A380" s="112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2"/>
      <c r="AD380" s="112"/>
      <c r="AE380" s="112"/>
      <c r="AF380" s="112"/>
      <c r="AG380" s="112"/>
    </row>
    <row r="381" spans="1:33" ht="12.75" customHeight="1" x14ac:dyDescent="0.2">
      <c r="A381" s="112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  <c r="AD381" s="112"/>
      <c r="AE381" s="112"/>
      <c r="AF381" s="112"/>
      <c r="AG381" s="112"/>
    </row>
    <row r="382" spans="1:33" ht="12.75" customHeight="1" x14ac:dyDescent="0.2">
      <c r="A382" s="112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  <c r="AA382" s="112"/>
      <c r="AB382" s="112"/>
      <c r="AC382" s="112"/>
      <c r="AD382" s="112"/>
      <c r="AE382" s="112"/>
      <c r="AF382" s="112"/>
      <c r="AG382" s="112"/>
    </row>
    <row r="383" spans="1:33" ht="12.75" customHeight="1" x14ac:dyDescent="0.2">
      <c r="A383" s="112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2"/>
      <c r="AC383" s="112"/>
      <c r="AD383" s="112"/>
      <c r="AE383" s="112"/>
      <c r="AF383" s="112"/>
      <c r="AG383" s="112"/>
    </row>
    <row r="384" spans="1:33" ht="12.75" customHeight="1" x14ac:dyDescent="0.2">
      <c r="A384" s="112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  <c r="AA384" s="112"/>
      <c r="AB384" s="112"/>
      <c r="AC384" s="112"/>
      <c r="AD384" s="112"/>
      <c r="AE384" s="112"/>
      <c r="AF384" s="112"/>
      <c r="AG384" s="112"/>
    </row>
    <row r="385" spans="1:33" ht="12.75" customHeight="1" x14ac:dyDescent="0.2">
      <c r="A385" s="112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2"/>
      <c r="AB385" s="112"/>
      <c r="AC385" s="112"/>
      <c r="AD385" s="112"/>
      <c r="AE385" s="112"/>
      <c r="AF385" s="112"/>
      <c r="AG385" s="112"/>
    </row>
    <row r="386" spans="1:33" ht="12.75" customHeight="1" x14ac:dyDescent="0.2">
      <c r="A386" s="112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  <c r="AA386" s="112"/>
      <c r="AB386" s="112"/>
      <c r="AC386" s="112"/>
      <c r="AD386" s="112"/>
      <c r="AE386" s="112"/>
      <c r="AF386" s="112"/>
      <c r="AG386" s="112"/>
    </row>
    <row r="387" spans="1:33" ht="12.75" customHeight="1" x14ac:dyDescent="0.2">
      <c r="A387" s="112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  <c r="AA387" s="112"/>
      <c r="AB387" s="112"/>
      <c r="AC387" s="112"/>
      <c r="AD387" s="112"/>
      <c r="AE387" s="112"/>
      <c r="AF387" s="112"/>
      <c r="AG387" s="112"/>
    </row>
    <row r="388" spans="1:33" ht="12.75" customHeight="1" x14ac:dyDescent="0.2">
      <c r="A388" s="112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  <c r="AA388" s="112"/>
      <c r="AB388" s="112"/>
      <c r="AC388" s="112"/>
      <c r="AD388" s="112"/>
      <c r="AE388" s="112"/>
      <c r="AF388" s="112"/>
      <c r="AG388" s="112"/>
    </row>
    <row r="389" spans="1:33" ht="12.75" customHeight="1" x14ac:dyDescent="0.2">
      <c r="A389" s="112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  <c r="AD389" s="112"/>
      <c r="AE389" s="112"/>
      <c r="AF389" s="112"/>
      <c r="AG389" s="112"/>
    </row>
    <row r="390" spans="1:33" ht="12.75" customHeight="1" x14ac:dyDescent="0.2">
      <c r="A390" s="112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12"/>
      <c r="AD390" s="112"/>
      <c r="AE390" s="112"/>
      <c r="AF390" s="112"/>
      <c r="AG390" s="112"/>
    </row>
    <row r="391" spans="1:33" ht="12.75" customHeight="1" x14ac:dyDescent="0.2">
      <c r="A391" s="112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  <c r="AA391" s="112"/>
      <c r="AB391" s="112"/>
      <c r="AC391" s="112"/>
      <c r="AD391" s="112"/>
      <c r="AE391" s="112"/>
      <c r="AF391" s="112"/>
      <c r="AG391" s="112"/>
    </row>
    <row r="392" spans="1:33" ht="12.75" customHeight="1" x14ac:dyDescent="0.2">
      <c r="A392" s="112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  <c r="AA392" s="112"/>
      <c r="AB392" s="112"/>
      <c r="AC392" s="112"/>
      <c r="AD392" s="112"/>
      <c r="AE392" s="112"/>
      <c r="AF392" s="112"/>
      <c r="AG392" s="112"/>
    </row>
    <row r="393" spans="1:33" ht="12.75" customHeight="1" x14ac:dyDescent="0.2">
      <c r="A393" s="112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/>
      <c r="AB393" s="112"/>
      <c r="AC393" s="112"/>
      <c r="AD393" s="112"/>
      <c r="AE393" s="112"/>
      <c r="AF393" s="112"/>
      <c r="AG393" s="112"/>
    </row>
    <row r="394" spans="1:33" ht="12.75" customHeight="1" x14ac:dyDescent="0.2">
      <c r="A394" s="112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  <c r="AA394" s="112"/>
      <c r="AB394" s="112"/>
      <c r="AC394" s="112"/>
      <c r="AD394" s="112"/>
      <c r="AE394" s="112"/>
      <c r="AF394" s="112"/>
      <c r="AG394" s="112"/>
    </row>
    <row r="395" spans="1:33" ht="12.75" customHeight="1" x14ac:dyDescent="0.2">
      <c r="A395" s="112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  <c r="AA395" s="112"/>
      <c r="AB395" s="112"/>
      <c r="AC395" s="112"/>
      <c r="AD395" s="112"/>
      <c r="AE395" s="112"/>
      <c r="AF395" s="112"/>
      <c r="AG395" s="112"/>
    </row>
    <row r="396" spans="1:33" ht="12.75" customHeight="1" x14ac:dyDescent="0.2">
      <c r="A396" s="112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  <c r="AA396" s="112"/>
      <c r="AB396" s="112"/>
      <c r="AC396" s="112"/>
      <c r="AD396" s="112"/>
      <c r="AE396" s="112"/>
      <c r="AF396" s="112"/>
      <c r="AG396" s="112"/>
    </row>
    <row r="397" spans="1:33" ht="12.75" customHeight="1" x14ac:dyDescent="0.2">
      <c r="A397" s="112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  <c r="AA397" s="112"/>
      <c r="AB397" s="112"/>
      <c r="AC397" s="112"/>
      <c r="AD397" s="112"/>
      <c r="AE397" s="112"/>
      <c r="AF397" s="112"/>
      <c r="AG397" s="112"/>
    </row>
    <row r="398" spans="1:33" ht="12.75" customHeight="1" x14ac:dyDescent="0.2">
      <c r="A398" s="112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  <c r="AA398" s="112"/>
      <c r="AB398" s="112"/>
      <c r="AC398" s="112"/>
      <c r="AD398" s="112"/>
      <c r="AE398" s="112"/>
      <c r="AF398" s="112"/>
      <c r="AG398" s="112"/>
    </row>
    <row r="399" spans="1:33" ht="12.75" customHeight="1" x14ac:dyDescent="0.2">
      <c r="A399" s="112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  <c r="AA399" s="112"/>
      <c r="AB399" s="112"/>
      <c r="AC399" s="112"/>
      <c r="AD399" s="112"/>
      <c r="AE399" s="112"/>
      <c r="AF399" s="112"/>
      <c r="AG399" s="112"/>
    </row>
    <row r="400" spans="1:33" ht="12.75" customHeight="1" x14ac:dyDescent="0.2">
      <c r="A400" s="112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  <c r="AA400" s="112"/>
      <c r="AB400" s="112"/>
      <c r="AC400" s="112"/>
      <c r="AD400" s="112"/>
      <c r="AE400" s="112"/>
      <c r="AF400" s="112"/>
      <c r="AG400" s="112"/>
    </row>
    <row r="401" spans="1:33" ht="12.75" customHeight="1" x14ac:dyDescent="0.2">
      <c r="A401" s="112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2"/>
      <c r="AD401" s="112"/>
      <c r="AE401" s="112"/>
      <c r="AF401" s="112"/>
      <c r="AG401" s="112"/>
    </row>
    <row r="402" spans="1:33" ht="12.75" customHeight="1" x14ac:dyDescent="0.2">
      <c r="A402" s="112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  <c r="AD402" s="112"/>
      <c r="AE402" s="112"/>
      <c r="AF402" s="112"/>
      <c r="AG402" s="112"/>
    </row>
    <row r="403" spans="1:33" ht="12.75" customHeight="1" x14ac:dyDescent="0.2">
      <c r="A403" s="112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  <c r="AA403" s="112"/>
      <c r="AB403" s="112"/>
      <c r="AC403" s="112"/>
      <c r="AD403" s="112"/>
      <c r="AE403" s="112"/>
      <c r="AF403" s="112"/>
      <c r="AG403" s="112"/>
    </row>
    <row r="404" spans="1:33" ht="12.75" customHeight="1" x14ac:dyDescent="0.2">
      <c r="A404" s="112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  <c r="AA404" s="112"/>
      <c r="AB404" s="112"/>
      <c r="AC404" s="112"/>
      <c r="AD404" s="112"/>
      <c r="AE404" s="112"/>
      <c r="AF404" s="112"/>
      <c r="AG404" s="112"/>
    </row>
    <row r="405" spans="1:33" ht="12.75" customHeight="1" x14ac:dyDescent="0.2">
      <c r="A405" s="112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  <c r="AA405" s="112"/>
      <c r="AB405" s="112"/>
      <c r="AC405" s="112"/>
      <c r="AD405" s="112"/>
      <c r="AE405" s="112"/>
      <c r="AF405" s="112"/>
      <c r="AG405" s="112"/>
    </row>
    <row r="406" spans="1:33" ht="12.75" customHeight="1" x14ac:dyDescent="0.2">
      <c r="A406" s="112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  <c r="AA406" s="112"/>
      <c r="AB406" s="112"/>
      <c r="AC406" s="112"/>
      <c r="AD406" s="112"/>
      <c r="AE406" s="112"/>
      <c r="AF406" s="112"/>
      <c r="AG406" s="112"/>
    </row>
    <row r="407" spans="1:33" ht="12.75" customHeight="1" x14ac:dyDescent="0.2">
      <c r="A407" s="112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  <c r="AA407" s="112"/>
      <c r="AB407" s="112"/>
      <c r="AC407" s="112"/>
      <c r="AD407" s="112"/>
      <c r="AE407" s="112"/>
      <c r="AF407" s="112"/>
      <c r="AG407" s="112"/>
    </row>
    <row r="408" spans="1:33" ht="12.75" customHeight="1" x14ac:dyDescent="0.2">
      <c r="A408" s="112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  <c r="AA408" s="112"/>
      <c r="AB408" s="112"/>
      <c r="AC408" s="112"/>
      <c r="AD408" s="112"/>
      <c r="AE408" s="112"/>
      <c r="AF408" s="112"/>
      <c r="AG408" s="112"/>
    </row>
    <row r="409" spans="1:33" ht="12.75" customHeight="1" x14ac:dyDescent="0.2">
      <c r="A409" s="112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/>
      <c r="AC409" s="112"/>
      <c r="AD409" s="112"/>
      <c r="AE409" s="112"/>
      <c r="AF409" s="112"/>
      <c r="AG409" s="112"/>
    </row>
    <row r="410" spans="1:33" ht="12.75" customHeight="1" x14ac:dyDescent="0.2">
      <c r="A410" s="112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  <c r="AA410" s="112"/>
      <c r="AB410" s="112"/>
      <c r="AC410" s="112"/>
      <c r="AD410" s="112"/>
      <c r="AE410" s="112"/>
      <c r="AF410" s="112"/>
      <c r="AG410" s="112"/>
    </row>
    <row r="411" spans="1:33" ht="12.75" customHeight="1" x14ac:dyDescent="0.2">
      <c r="A411" s="112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  <c r="AA411" s="112"/>
      <c r="AB411" s="112"/>
      <c r="AC411" s="112"/>
      <c r="AD411" s="112"/>
      <c r="AE411" s="112"/>
      <c r="AF411" s="112"/>
      <c r="AG411" s="112"/>
    </row>
    <row r="412" spans="1:33" ht="12.75" customHeight="1" x14ac:dyDescent="0.2">
      <c r="A412" s="112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</row>
    <row r="413" spans="1:33" ht="12.75" customHeight="1" x14ac:dyDescent="0.2">
      <c r="A413" s="112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</row>
    <row r="414" spans="1:33" ht="12.75" customHeight="1" x14ac:dyDescent="0.2">
      <c r="A414" s="112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</row>
    <row r="415" spans="1:33" ht="12.75" customHeight="1" x14ac:dyDescent="0.2">
      <c r="A415" s="112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</row>
    <row r="416" spans="1:33" ht="12.75" customHeight="1" x14ac:dyDescent="0.2">
      <c r="A416" s="112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</row>
    <row r="417" spans="1:33" ht="12.75" customHeight="1" x14ac:dyDescent="0.2">
      <c r="A417" s="112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2"/>
      <c r="AD417" s="112"/>
      <c r="AE417" s="112"/>
      <c r="AF417" s="112"/>
      <c r="AG417" s="112"/>
    </row>
    <row r="418" spans="1:33" ht="12.75" customHeight="1" x14ac:dyDescent="0.2">
      <c r="A418" s="112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/>
      <c r="AB418" s="112"/>
      <c r="AC418" s="112"/>
      <c r="AD418" s="112"/>
      <c r="AE418" s="112"/>
      <c r="AF418" s="112"/>
      <c r="AG418" s="112"/>
    </row>
    <row r="419" spans="1:33" ht="12.75" customHeight="1" x14ac:dyDescent="0.2">
      <c r="A419" s="112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  <c r="AA419" s="112"/>
      <c r="AB419" s="112"/>
      <c r="AC419" s="112"/>
      <c r="AD419" s="112"/>
      <c r="AE419" s="112"/>
      <c r="AF419" s="112"/>
      <c r="AG419" s="112"/>
    </row>
    <row r="420" spans="1:33" ht="12.75" customHeight="1" x14ac:dyDescent="0.2">
      <c r="A420" s="112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  <c r="AA420" s="112"/>
      <c r="AB420" s="112"/>
      <c r="AC420" s="112"/>
      <c r="AD420" s="112"/>
      <c r="AE420" s="112"/>
      <c r="AF420" s="112"/>
      <c r="AG420" s="112"/>
    </row>
    <row r="421" spans="1:33" ht="12.75" customHeight="1" x14ac:dyDescent="0.2">
      <c r="A421" s="112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  <c r="AA421" s="112"/>
      <c r="AB421" s="112"/>
      <c r="AC421" s="112"/>
      <c r="AD421" s="112"/>
      <c r="AE421" s="112"/>
      <c r="AF421" s="112"/>
      <c r="AG421" s="112"/>
    </row>
    <row r="422" spans="1:33" ht="12.75" customHeight="1" x14ac:dyDescent="0.2">
      <c r="A422" s="112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</row>
    <row r="423" spans="1:33" ht="12.75" customHeight="1" x14ac:dyDescent="0.2">
      <c r="A423" s="11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  <c r="AD423" s="112"/>
      <c r="AE423" s="112"/>
      <c r="AF423" s="112"/>
      <c r="AG423" s="112"/>
    </row>
    <row r="424" spans="1:33" ht="12.75" customHeight="1" x14ac:dyDescent="0.2">
      <c r="A424" s="112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</row>
    <row r="425" spans="1:33" ht="12.75" customHeight="1" x14ac:dyDescent="0.2">
      <c r="A425" s="112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</row>
    <row r="426" spans="1:33" ht="12.75" customHeight="1" x14ac:dyDescent="0.2">
      <c r="A426" s="112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</row>
    <row r="427" spans="1:33" ht="12.75" customHeight="1" x14ac:dyDescent="0.2">
      <c r="A427" s="112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</row>
    <row r="428" spans="1:33" ht="12.75" customHeight="1" x14ac:dyDescent="0.2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</row>
    <row r="429" spans="1:33" ht="12.75" customHeight="1" x14ac:dyDescent="0.2">
      <c r="A429" s="112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</row>
    <row r="430" spans="1:33" ht="12.75" customHeight="1" x14ac:dyDescent="0.2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</row>
    <row r="431" spans="1:33" ht="12.75" customHeight="1" x14ac:dyDescent="0.2">
      <c r="A431" s="112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</row>
    <row r="432" spans="1:33" ht="12.75" customHeight="1" x14ac:dyDescent="0.2">
      <c r="A432" s="112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  <c r="AA432" s="112"/>
      <c r="AB432" s="112"/>
      <c r="AC432" s="112"/>
      <c r="AD432" s="112"/>
      <c r="AE432" s="112"/>
      <c r="AF432" s="112"/>
      <c r="AG432" s="112"/>
    </row>
    <row r="433" spans="1:33" ht="12.75" customHeight="1" x14ac:dyDescent="0.2">
      <c r="A433" s="112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2"/>
      <c r="AD433" s="112"/>
      <c r="AE433" s="112"/>
      <c r="AF433" s="112"/>
      <c r="AG433" s="112"/>
    </row>
    <row r="434" spans="1:33" ht="12.75" customHeight="1" x14ac:dyDescent="0.2">
      <c r="A434" s="112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  <c r="AA434" s="112"/>
      <c r="AB434" s="112"/>
      <c r="AC434" s="112"/>
      <c r="AD434" s="112"/>
      <c r="AE434" s="112"/>
      <c r="AF434" s="112"/>
      <c r="AG434" s="112"/>
    </row>
    <row r="435" spans="1:33" ht="12.75" customHeight="1" x14ac:dyDescent="0.2">
      <c r="A435" s="112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  <c r="AA435" s="112"/>
      <c r="AB435" s="112"/>
      <c r="AC435" s="112"/>
      <c r="AD435" s="112"/>
      <c r="AE435" s="112"/>
      <c r="AF435" s="112"/>
      <c r="AG435" s="112"/>
    </row>
    <row r="436" spans="1:33" ht="12.75" customHeight="1" x14ac:dyDescent="0.2">
      <c r="A436" s="112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  <c r="AA436" s="112"/>
      <c r="AB436" s="112"/>
      <c r="AC436" s="112"/>
      <c r="AD436" s="112"/>
      <c r="AE436" s="112"/>
      <c r="AF436" s="112"/>
      <c r="AG436" s="112"/>
    </row>
    <row r="437" spans="1:33" ht="12.75" customHeight="1" x14ac:dyDescent="0.2">
      <c r="A437" s="112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  <c r="AA437" s="112"/>
      <c r="AB437" s="112"/>
      <c r="AC437" s="112"/>
      <c r="AD437" s="112"/>
      <c r="AE437" s="112"/>
      <c r="AF437" s="112"/>
      <c r="AG437" s="112"/>
    </row>
    <row r="438" spans="1:33" ht="12.75" customHeight="1" x14ac:dyDescent="0.2">
      <c r="A438" s="112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  <c r="AA438" s="112"/>
      <c r="AB438" s="112"/>
      <c r="AC438" s="112"/>
      <c r="AD438" s="112"/>
      <c r="AE438" s="112"/>
      <c r="AF438" s="112"/>
      <c r="AG438" s="112"/>
    </row>
    <row r="439" spans="1:33" ht="12.75" customHeight="1" x14ac:dyDescent="0.2">
      <c r="A439" s="112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  <c r="AA439" s="112"/>
      <c r="AB439" s="112"/>
      <c r="AC439" s="112"/>
      <c r="AD439" s="112"/>
      <c r="AE439" s="112"/>
      <c r="AF439" s="112"/>
      <c r="AG439" s="112"/>
    </row>
    <row r="440" spans="1:33" ht="12.75" customHeight="1" x14ac:dyDescent="0.2">
      <c r="A440" s="112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  <c r="AA440" s="112"/>
      <c r="AB440" s="112"/>
      <c r="AC440" s="112"/>
      <c r="AD440" s="112"/>
      <c r="AE440" s="112"/>
      <c r="AF440" s="112"/>
      <c r="AG440" s="112"/>
    </row>
    <row r="441" spans="1:33" ht="12.75" customHeight="1" x14ac:dyDescent="0.2">
      <c r="A441" s="112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  <c r="AA441" s="112"/>
      <c r="AB441" s="112"/>
      <c r="AC441" s="112"/>
      <c r="AD441" s="112"/>
      <c r="AE441" s="112"/>
      <c r="AF441" s="112"/>
      <c r="AG441" s="112"/>
    </row>
    <row r="442" spans="1:33" ht="12.75" customHeight="1" x14ac:dyDescent="0.2">
      <c r="A442" s="112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  <c r="AA442" s="112"/>
      <c r="AB442" s="112"/>
      <c r="AC442" s="112"/>
      <c r="AD442" s="112"/>
      <c r="AE442" s="112"/>
      <c r="AF442" s="112"/>
      <c r="AG442" s="112"/>
    </row>
    <row r="443" spans="1:33" ht="12.75" customHeight="1" x14ac:dyDescent="0.2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  <c r="AA443" s="112"/>
      <c r="AB443" s="112"/>
      <c r="AC443" s="112"/>
      <c r="AD443" s="112"/>
      <c r="AE443" s="112"/>
      <c r="AF443" s="112"/>
      <c r="AG443" s="112"/>
    </row>
    <row r="444" spans="1:33" ht="12.75" customHeight="1" x14ac:dyDescent="0.2">
      <c r="A444" s="112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  <c r="AA444" s="112"/>
      <c r="AB444" s="112"/>
      <c r="AC444" s="112"/>
      <c r="AD444" s="112"/>
      <c r="AE444" s="112"/>
      <c r="AF444" s="112"/>
      <c r="AG444" s="112"/>
    </row>
    <row r="445" spans="1:33" ht="12.75" customHeight="1" x14ac:dyDescent="0.2">
      <c r="A445" s="112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  <c r="AA445" s="112"/>
      <c r="AB445" s="112"/>
      <c r="AC445" s="112"/>
      <c r="AD445" s="112"/>
      <c r="AE445" s="112"/>
      <c r="AF445" s="112"/>
      <c r="AG445" s="112"/>
    </row>
    <row r="446" spans="1:33" ht="12.75" customHeight="1" x14ac:dyDescent="0.2">
      <c r="A446" s="112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  <c r="AA446" s="112"/>
      <c r="AB446" s="112"/>
      <c r="AC446" s="112"/>
      <c r="AD446" s="112"/>
      <c r="AE446" s="112"/>
      <c r="AF446" s="112"/>
      <c r="AG446" s="112"/>
    </row>
    <row r="447" spans="1:33" ht="12.75" customHeight="1" x14ac:dyDescent="0.2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  <c r="AA447" s="112"/>
      <c r="AB447" s="112"/>
      <c r="AC447" s="112"/>
      <c r="AD447" s="112"/>
      <c r="AE447" s="112"/>
      <c r="AF447" s="112"/>
      <c r="AG447" s="112"/>
    </row>
    <row r="448" spans="1:33" ht="12.75" customHeight="1" x14ac:dyDescent="0.2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  <c r="AA448" s="112"/>
      <c r="AB448" s="112"/>
      <c r="AC448" s="112"/>
      <c r="AD448" s="112"/>
      <c r="AE448" s="112"/>
      <c r="AF448" s="112"/>
      <c r="AG448" s="112"/>
    </row>
    <row r="449" spans="1:33" ht="12.75" customHeight="1" x14ac:dyDescent="0.2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  <c r="AA449" s="112"/>
      <c r="AB449" s="112"/>
      <c r="AC449" s="112"/>
      <c r="AD449" s="112"/>
      <c r="AE449" s="112"/>
      <c r="AF449" s="112"/>
      <c r="AG449" s="112"/>
    </row>
    <row r="450" spans="1:33" ht="12.75" customHeight="1" x14ac:dyDescent="0.2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  <c r="AA450" s="112"/>
      <c r="AB450" s="112"/>
      <c r="AC450" s="112"/>
      <c r="AD450" s="112"/>
      <c r="AE450" s="112"/>
      <c r="AF450" s="112"/>
      <c r="AG450" s="112"/>
    </row>
    <row r="451" spans="1:33" ht="12.75" customHeight="1" x14ac:dyDescent="0.2">
      <c r="A451" s="112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  <c r="AA451" s="112"/>
      <c r="AB451" s="112"/>
      <c r="AC451" s="112"/>
      <c r="AD451" s="112"/>
      <c r="AE451" s="112"/>
      <c r="AF451" s="112"/>
      <c r="AG451" s="112"/>
    </row>
    <row r="452" spans="1:33" ht="12.75" customHeight="1" x14ac:dyDescent="0.2">
      <c r="A452" s="112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  <c r="AA452" s="112"/>
      <c r="AB452" s="112"/>
      <c r="AC452" s="112"/>
      <c r="AD452" s="112"/>
      <c r="AE452" s="112"/>
      <c r="AF452" s="112"/>
      <c r="AG452" s="112"/>
    </row>
    <row r="453" spans="1:33" ht="12.75" customHeight="1" x14ac:dyDescent="0.2">
      <c r="A453" s="112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  <c r="AA453" s="112"/>
      <c r="AB453" s="112"/>
      <c r="AC453" s="112"/>
      <c r="AD453" s="112"/>
      <c r="AE453" s="112"/>
      <c r="AF453" s="112"/>
      <c r="AG453" s="112"/>
    </row>
    <row r="454" spans="1:33" ht="12.75" customHeight="1" x14ac:dyDescent="0.2">
      <c r="A454" s="112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  <c r="AA454" s="112"/>
      <c r="AB454" s="112"/>
      <c r="AC454" s="112"/>
      <c r="AD454" s="112"/>
      <c r="AE454" s="112"/>
      <c r="AF454" s="112"/>
      <c r="AG454" s="112"/>
    </row>
    <row r="455" spans="1:33" ht="12.75" customHeight="1" x14ac:dyDescent="0.2">
      <c r="A455" s="112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  <c r="AA455" s="112"/>
      <c r="AB455" s="112"/>
      <c r="AC455" s="112"/>
      <c r="AD455" s="112"/>
      <c r="AE455" s="112"/>
      <c r="AF455" s="112"/>
      <c r="AG455" s="112"/>
    </row>
    <row r="456" spans="1:33" ht="12.75" customHeight="1" x14ac:dyDescent="0.2">
      <c r="A456" s="112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  <c r="AA456" s="112"/>
      <c r="AB456" s="112"/>
      <c r="AC456" s="112"/>
      <c r="AD456" s="112"/>
      <c r="AE456" s="112"/>
      <c r="AF456" s="112"/>
      <c r="AG456" s="112"/>
    </row>
    <row r="457" spans="1:33" ht="12.75" customHeight="1" x14ac:dyDescent="0.2">
      <c r="A457" s="112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  <c r="AA457" s="112"/>
      <c r="AB457" s="112"/>
      <c r="AC457" s="112"/>
      <c r="AD457" s="112"/>
      <c r="AE457" s="112"/>
      <c r="AF457" s="112"/>
      <c r="AG457" s="112"/>
    </row>
    <row r="458" spans="1:33" ht="12.75" customHeight="1" x14ac:dyDescent="0.2">
      <c r="A458" s="112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  <c r="AA458" s="112"/>
      <c r="AB458" s="112"/>
      <c r="AC458" s="112"/>
      <c r="AD458" s="112"/>
      <c r="AE458" s="112"/>
      <c r="AF458" s="112"/>
      <c r="AG458" s="112"/>
    </row>
    <row r="459" spans="1:33" ht="12.75" customHeight="1" x14ac:dyDescent="0.2">
      <c r="A459" s="112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  <c r="AA459" s="112"/>
      <c r="AB459" s="112"/>
      <c r="AC459" s="112"/>
      <c r="AD459" s="112"/>
      <c r="AE459" s="112"/>
      <c r="AF459" s="112"/>
      <c r="AG459" s="112"/>
    </row>
    <row r="460" spans="1:33" ht="12.75" customHeight="1" x14ac:dyDescent="0.2">
      <c r="A460" s="112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  <c r="AA460" s="112"/>
      <c r="AB460" s="112"/>
      <c r="AC460" s="112"/>
      <c r="AD460" s="112"/>
      <c r="AE460" s="112"/>
      <c r="AF460" s="112"/>
      <c r="AG460" s="112"/>
    </row>
    <row r="461" spans="1:33" ht="12.75" customHeight="1" x14ac:dyDescent="0.2">
      <c r="A461" s="112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  <c r="AA461" s="112"/>
      <c r="AB461" s="112"/>
      <c r="AC461" s="112"/>
      <c r="AD461" s="112"/>
      <c r="AE461" s="112"/>
      <c r="AF461" s="112"/>
      <c r="AG461" s="112"/>
    </row>
    <row r="462" spans="1:33" ht="12.75" customHeight="1" x14ac:dyDescent="0.2">
      <c r="A462" s="112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  <c r="AA462" s="112"/>
      <c r="AB462" s="112"/>
      <c r="AC462" s="112"/>
      <c r="AD462" s="112"/>
      <c r="AE462" s="112"/>
      <c r="AF462" s="112"/>
      <c r="AG462" s="112"/>
    </row>
    <row r="463" spans="1:33" ht="12.75" customHeight="1" x14ac:dyDescent="0.2">
      <c r="A463" s="112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  <c r="AA463" s="112"/>
      <c r="AB463" s="112"/>
      <c r="AC463" s="112"/>
      <c r="AD463" s="112"/>
      <c r="AE463" s="112"/>
      <c r="AF463" s="112"/>
      <c r="AG463" s="112"/>
    </row>
    <row r="464" spans="1:33" ht="12.75" customHeight="1" x14ac:dyDescent="0.2">
      <c r="A464" s="112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  <c r="AA464" s="112"/>
      <c r="AB464" s="112"/>
      <c r="AC464" s="112"/>
      <c r="AD464" s="112"/>
      <c r="AE464" s="112"/>
      <c r="AF464" s="112"/>
      <c r="AG464" s="112"/>
    </row>
    <row r="465" spans="1:33" ht="12.75" customHeight="1" x14ac:dyDescent="0.2">
      <c r="A465" s="112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  <c r="AA465" s="112"/>
      <c r="AB465" s="112"/>
      <c r="AC465" s="112"/>
      <c r="AD465" s="112"/>
      <c r="AE465" s="112"/>
      <c r="AF465" s="112"/>
      <c r="AG465" s="112"/>
    </row>
    <row r="466" spans="1:33" ht="12.75" customHeight="1" x14ac:dyDescent="0.2">
      <c r="A466" s="112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  <c r="AA466" s="112"/>
      <c r="AB466" s="112"/>
      <c r="AC466" s="112"/>
      <c r="AD466" s="112"/>
      <c r="AE466" s="112"/>
      <c r="AF466" s="112"/>
      <c r="AG466" s="112"/>
    </row>
    <row r="467" spans="1:33" ht="12.75" customHeight="1" x14ac:dyDescent="0.2">
      <c r="A467" s="112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  <c r="AA467" s="112"/>
      <c r="AB467" s="112"/>
      <c r="AC467" s="112"/>
      <c r="AD467" s="112"/>
      <c r="AE467" s="112"/>
      <c r="AF467" s="112"/>
      <c r="AG467" s="112"/>
    </row>
    <row r="468" spans="1:33" ht="12.75" customHeight="1" x14ac:dyDescent="0.2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  <c r="AA468" s="112"/>
      <c r="AB468" s="112"/>
      <c r="AC468" s="112"/>
      <c r="AD468" s="112"/>
      <c r="AE468" s="112"/>
      <c r="AF468" s="112"/>
      <c r="AG468" s="112"/>
    </row>
    <row r="469" spans="1:33" ht="12.75" customHeight="1" x14ac:dyDescent="0.2">
      <c r="A469" s="112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  <c r="AA469" s="112"/>
      <c r="AB469" s="112"/>
      <c r="AC469" s="112"/>
      <c r="AD469" s="112"/>
      <c r="AE469" s="112"/>
      <c r="AF469" s="112"/>
      <c r="AG469" s="112"/>
    </row>
    <row r="470" spans="1:33" ht="12.75" customHeight="1" x14ac:dyDescent="0.2">
      <c r="A470" s="112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  <c r="AA470" s="112"/>
      <c r="AB470" s="112"/>
      <c r="AC470" s="112"/>
      <c r="AD470" s="112"/>
      <c r="AE470" s="112"/>
      <c r="AF470" s="112"/>
      <c r="AG470" s="112"/>
    </row>
    <row r="471" spans="1:33" ht="12.75" customHeight="1" x14ac:dyDescent="0.2">
      <c r="A471" s="112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  <c r="AA471" s="112"/>
      <c r="AB471" s="112"/>
      <c r="AC471" s="112"/>
      <c r="AD471" s="112"/>
      <c r="AE471" s="112"/>
      <c r="AF471" s="112"/>
      <c r="AG471" s="112"/>
    </row>
    <row r="472" spans="1:33" ht="12.75" customHeight="1" x14ac:dyDescent="0.2">
      <c r="A472" s="112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  <c r="AA472" s="112"/>
      <c r="AB472" s="112"/>
      <c r="AC472" s="112"/>
      <c r="AD472" s="112"/>
      <c r="AE472" s="112"/>
      <c r="AF472" s="112"/>
      <c r="AG472" s="112"/>
    </row>
    <row r="473" spans="1:33" ht="12.75" customHeight="1" x14ac:dyDescent="0.2">
      <c r="A473" s="112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  <c r="AA473" s="112"/>
      <c r="AB473" s="112"/>
      <c r="AC473" s="112"/>
      <c r="AD473" s="112"/>
      <c r="AE473" s="112"/>
      <c r="AF473" s="112"/>
      <c r="AG473" s="112"/>
    </row>
    <row r="474" spans="1:33" ht="12.75" customHeight="1" x14ac:dyDescent="0.2">
      <c r="A474" s="112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  <c r="AA474" s="112"/>
      <c r="AB474" s="112"/>
      <c r="AC474" s="112"/>
      <c r="AD474" s="112"/>
      <c r="AE474" s="112"/>
      <c r="AF474" s="112"/>
      <c r="AG474" s="112"/>
    </row>
    <row r="475" spans="1:33" ht="12.75" customHeight="1" x14ac:dyDescent="0.2">
      <c r="A475" s="112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  <c r="AA475" s="112"/>
      <c r="AB475" s="112"/>
      <c r="AC475" s="112"/>
      <c r="AD475" s="112"/>
      <c r="AE475" s="112"/>
      <c r="AF475" s="112"/>
      <c r="AG475" s="112"/>
    </row>
    <row r="476" spans="1:33" ht="12.75" customHeight="1" x14ac:dyDescent="0.2">
      <c r="A476" s="112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  <c r="AA476" s="112"/>
      <c r="AB476" s="112"/>
      <c r="AC476" s="112"/>
      <c r="AD476" s="112"/>
      <c r="AE476" s="112"/>
      <c r="AF476" s="112"/>
      <c r="AG476" s="112"/>
    </row>
    <row r="477" spans="1:33" ht="12.75" customHeight="1" x14ac:dyDescent="0.2">
      <c r="A477" s="112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  <c r="AA477" s="112"/>
      <c r="AB477" s="112"/>
      <c r="AC477" s="112"/>
      <c r="AD477" s="112"/>
      <c r="AE477" s="112"/>
      <c r="AF477" s="112"/>
      <c r="AG477" s="112"/>
    </row>
    <row r="478" spans="1:33" ht="12.75" customHeight="1" x14ac:dyDescent="0.2">
      <c r="A478" s="112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  <c r="AA478" s="112"/>
      <c r="AB478" s="112"/>
      <c r="AC478" s="112"/>
      <c r="AD478" s="112"/>
      <c r="AE478" s="112"/>
      <c r="AF478" s="112"/>
      <c r="AG478" s="112"/>
    </row>
    <row r="479" spans="1:33" ht="12.75" customHeight="1" x14ac:dyDescent="0.2">
      <c r="A479" s="112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  <c r="AA479" s="112"/>
      <c r="AB479" s="112"/>
      <c r="AC479" s="112"/>
      <c r="AD479" s="112"/>
      <c r="AE479" s="112"/>
      <c r="AF479" s="112"/>
      <c r="AG479" s="112"/>
    </row>
    <row r="480" spans="1:33" ht="12.75" customHeight="1" x14ac:dyDescent="0.2">
      <c r="A480" s="112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  <c r="AA480" s="112"/>
      <c r="AB480" s="112"/>
      <c r="AC480" s="112"/>
      <c r="AD480" s="112"/>
      <c r="AE480" s="112"/>
      <c r="AF480" s="112"/>
      <c r="AG480" s="112"/>
    </row>
    <row r="481" spans="1:33" ht="12.75" customHeight="1" x14ac:dyDescent="0.2">
      <c r="A481" s="112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  <c r="AA481" s="112"/>
      <c r="AB481" s="112"/>
      <c r="AC481" s="112"/>
      <c r="AD481" s="112"/>
      <c r="AE481" s="112"/>
      <c r="AF481" s="112"/>
      <c r="AG481" s="112"/>
    </row>
    <row r="482" spans="1:33" ht="12.75" customHeight="1" x14ac:dyDescent="0.2">
      <c r="A482" s="112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  <c r="AA482" s="112"/>
      <c r="AB482" s="112"/>
      <c r="AC482" s="112"/>
      <c r="AD482" s="112"/>
      <c r="AE482" s="112"/>
      <c r="AF482" s="112"/>
      <c r="AG482" s="112"/>
    </row>
    <row r="483" spans="1:33" ht="12.75" customHeight="1" x14ac:dyDescent="0.2">
      <c r="A483" s="112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  <c r="AA483" s="112"/>
      <c r="AB483" s="112"/>
      <c r="AC483" s="112"/>
      <c r="AD483" s="112"/>
      <c r="AE483" s="112"/>
      <c r="AF483" s="112"/>
      <c r="AG483" s="112"/>
    </row>
    <row r="484" spans="1:33" ht="12.75" customHeight="1" x14ac:dyDescent="0.2">
      <c r="A484" s="112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  <c r="AA484" s="112"/>
      <c r="AB484" s="112"/>
      <c r="AC484" s="112"/>
      <c r="AD484" s="112"/>
      <c r="AE484" s="112"/>
      <c r="AF484" s="112"/>
      <c r="AG484" s="112"/>
    </row>
    <row r="485" spans="1:33" ht="12.75" customHeight="1" x14ac:dyDescent="0.2">
      <c r="A485" s="112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  <c r="AA485" s="112"/>
      <c r="AB485" s="112"/>
      <c r="AC485" s="112"/>
      <c r="AD485" s="112"/>
      <c r="AE485" s="112"/>
      <c r="AF485" s="112"/>
      <c r="AG485" s="112"/>
    </row>
    <row r="486" spans="1:33" ht="12.75" customHeight="1" x14ac:dyDescent="0.2">
      <c r="A486" s="112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  <c r="AA486" s="112"/>
      <c r="AB486" s="112"/>
      <c r="AC486" s="112"/>
      <c r="AD486" s="112"/>
      <c r="AE486" s="112"/>
      <c r="AF486" s="112"/>
      <c r="AG486" s="112"/>
    </row>
    <row r="487" spans="1:33" ht="12.75" customHeight="1" x14ac:dyDescent="0.2">
      <c r="A487" s="112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  <c r="AA487" s="112"/>
      <c r="AB487" s="112"/>
      <c r="AC487" s="112"/>
      <c r="AD487" s="112"/>
      <c r="AE487" s="112"/>
      <c r="AF487" s="112"/>
      <c r="AG487" s="112"/>
    </row>
    <row r="488" spans="1:33" ht="12.75" customHeight="1" x14ac:dyDescent="0.2">
      <c r="A488" s="112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  <c r="AA488" s="112"/>
      <c r="AB488" s="112"/>
      <c r="AC488" s="112"/>
      <c r="AD488" s="112"/>
      <c r="AE488" s="112"/>
      <c r="AF488" s="112"/>
      <c r="AG488" s="112"/>
    </row>
    <row r="489" spans="1:33" ht="12.75" customHeight="1" x14ac:dyDescent="0.2">
      <c r="A489" s="112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  <c r="AA489" s="112"/>
      <c r="AB489" s="112"/>
      <c r="AC489" s="112"/>
      <c r="AD489" s="112"/>
      <c r="AE489" s="112"/>
      <c r="AF489" s="112"/>
      <c r="AG489" s="112"/>
    </row>
    <row r="490" spans="1:33" ht="12.75" customHeight="1" x14ac:dyDescent="0.2">
      <c r="A490" s="112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  <c r="AA490" s="112"/>
      <c r="AB490" s="112"/>
      <c r="AC490" s="112"/>
      <c r="AD490" s="112"/>
      <c r="AE490" s="112"/>
      <c r="AF490" s="112"/>
      <c r="AG490" s="112"/>
    </row>
    <row r="491" spans="1:33" ht="12.75" customHeight="1" x14ac:dyDescent="0.2">
      <c r="A491" s="112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  <c r="AA491" s="112"/>
      <c r="AB491" s="112"/>
      <c r="AC491" s="112"/>
      <c r="AD491" s="112"/>
      <c r="AE491" s="112"/>
      <c r="AF491" s="112"/>
      <c r="AG491" s="112"/>
    </row>
    <row r="492" spans="1:33" ht="12.75" customHeight="1" x14ac:dyDescent="0.2">
      <c r="A492" s="112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  <c r="AA492" s="112"/>
      <c r="AB492" s="112"/>
      <c r="AC492" s="112"/>
      <c r="AD492" s="112"/>
      <c r="AE492" s="112"/>
      <c r="AF492" s="112"/>
      <c r="AG492" s="112"/>
    </row>
    <row r="493" spans="1:33" ht="12.75" customHeight="1" x14ac:dyDescent="0.2">
      <c r="A493" s="112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  <c r="AA493" s="112"/>
      <c r="AB493" s="112"/>
      <c r="AC493" s="112"/>
      <c r="AD493" s="112"/>
      <c r="AE493" s="112"/>
      <c r="AF493" s="112"/>
      <c r="AG493" s="112"/>
    </row>
    <row r="494" spans="1:33" ht="12.75" customHeight="1" x14ac:dyDescent="0.2">
      <c r="A494" s="112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  <c r="AA494" s="112"/>
      <c r="AB494" s="112"/>
      <c r="AC494" s="112"/>
      <c r="AD494" s="112"/>
      <c r="AE494" s="112"/>
      <c r="AF494" s="112"/>
      <c r="AG494" s="112"/>
    </row>
    <row r="495" spans="1:33" ht="12.75" customHeight="1" x14ac:dyDescent="0.2">
      <c r="A495" s="112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  <c r="AA495" s="112"/>
      <c r="AB495" s="112"/>
      <c r="AC495" s="112"/>
      <c r="AD495" s="112"/>
      <c r="AE495" s="112"/>
      <c r="AF495" s="112"/>
      <c r="AG495" s="112"/>
    </row>
    <row r="496" spans="1:33" ht="12.75" customHeight="1" x14ac:dyDescent="0.2">
      <c r="A496" s="112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  <c r="AA496" s="112"/>
      <c r="AB496" s="112"/>
      <c r="AC496" s="112"/>
      <c r="AD496" s="112"/>
      <c r="AE496" s="112"/>
      <c r="AF496" s="112"/>
      <c r="AG496" s="112"/>
    </row>
    <row r="497" spans="1:33" ht="12.75" customHeight="1" x14ac:dyDescent="0.2">
      <c r="A497" s="112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/>
      <c r="AB497" s="112"/>
      <c r="AC497" s="112"/>
      <c r="AD497" s="112"/>
      <c r="AE497" s="112"/>
      <c r="AF497" s="112"/>
      <c r="AG497" s="112"/>
    </row>
    <row r="498" spans="1:33" ht="12.75" customHeight="1" x14ac:dyDescent="0.2">
      <c r="A498" s="112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  <c r="AA498" s="112"/>
      <c r="AB498" s="112"/>
      <c r="AC498" s="112"/>
      <c r="AD498" s="112"/>
      <c r="AE498" s="112"/>
      <c r="AF498" s="112"/>
      <c r="AG498" s="112"/>
    </row>
    <row r="499" spans="1:33" ht="12.75" customHeight="1" x14ac:dyDescent="0.2">
      <c r="A499" s="112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  <c r="AA499" s="112"/>
      <c r="AB499" s="112"/>
      <c r="AC499" s="112"/>
      <c r="AD499" s="112"/>
      <c r="AE499" s="112"/>
      <c r="AF499" s="112"/>
      <c r="AG499" s="112"/>
    </row>
    <row r="500" spans="1:33" ht="12.75" customHeight="1" x14ac:dyDescent="0.2">
      <c r="A500" s="112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  <c r="AA500" s="112"/>
      <c r="AB500" s="112"/>
      <c r="AC500" s="112"/>
      <c r="AD500" s="112"/>
      <c r="AE500" s="112"/>
      <c r="AF500" s="112"/>
      <c r="AG500" s="112"/>
    </row>
    <row r="501" spans="1:33" ht="12.75" customHeight="1" x14ac:dyDescent="0.2">
      <c r="A501" s="112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  <c r="AA501" s="112"/>
      <c r="AB501" s="112"/>
      <c r="AC501" s="112"/>
      <c r="AD501" s="112"/>
      <c r="AE501" s="112"/>
      <c r="AF501" s="112"/>
      <c r="AG501" s="112"/>
    </row>
    <row r="502" spans="1:33" ht="12.75" customHeight="1" x14ac:dyDescent="0.2">
      <c r="A502" s="112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  <c r="AA502" s="112"/>
      <c r="AB502" s="112"/>
      <c r="AC502" s="112"/>
      <c r="AD502" s="112"/>
      <c r="AE502" s="112"/>
      <c r="AF502" s="112"/>
      <c r="AG502" s="112"/>
    </row>
    <row r="503" spans="1:33" ht="12.75" customHeight="1" x14ac:dyDescent="0.2">
      <c r="A503" s="112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  <c r="AA503" s="112"/>
      <c r="AB503" s="112"/>
      <c r="AC503" s="112"/>
      <c r="AD503" s="112"/>
      <c r="AE503" s="112"/>
      <c r="AF503" s="112"/>
      <c r="AG503" s="112"/>
    </row>
    <row r="504" spans="1:33" ht="12.75" customHeight="1" x14ac:dyDescent="0.2">
      <c r="A504" s="112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  <c r="AA504" s="112"/>
      <c r="AB504" s="112"/>
      <c r="AC504" s="112"/>
      <c r="AD504" s="112"/>
      <c r="AE504" s="112"/>
      <c r="AF504" s="112"/>
      <c r="AG504" s="112"/>
    </row>
    <row r="505" spans="1:33" ht="12.75" customHeight="1" x14ac:dyDescent="0.2">
      <c r="A505" s="112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  <c r="AA505" s="112"/>
      <c r="AB505" s="112"/>
      <c r="AC505" s="112"/>
      <c r="AD505" s="112"/>
      <c r="AE505" s="112"/>
      <c r="AF505" s="112"/>
      <c r="AG505" s="112"/>
    </row>
    <row r="506" spans="1:33" ht="12.75" customHeight="1" x14ac:dyDescent="0.2">
      <c r="A506" s="112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  <c r="AA506" s="112"/>
      <c r="AB506" s="112"/>
      <c r="AC506" s="112"/>
      <c r="AD506" s="112"/>
      <c r="AE506" s="112"/>
      <c r="AF506" s="112"/>
      <c r="AG506" s="112"/>
    </row>
    <row r="507" spans="1:33" ht="12.75" customHeight="1" x14ac:dyDescent="0.2">
      <c r="A507" s="112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  <c r="AA507" s="112"/>
      <c r="AB507" s="112"/>
      <c r="AC507" s="112"/>
      <c r="AD507" s="112"/>
      <c r="AE507" s="112"/>
      <c r="AF507" s="112"/>
      <c r="AG507" s="112"/>
    </row>
    <row r="508" spans="1:33" ht="12.75" customHeight="1" x14ac:dyDescent="0.2">
      <c r="A508" s="112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  <c r="AA508" s="112"/>
      <c r="AB508" s="112"/>
      <c r="AC508" s="112"/>
      <c r="AD508" s="112"/>
      <c r="AE508" s="112"/>
      <c r="AF508" s="112"/>
      <c r="AG508" s="112"/>
    </row>
    <row r="509" spans="1:33" ht="12.75" customHeight="1" x14ac:dyDescent="0.2">
      <c r="A509" s="112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  <c r="AA509" s="112"/>
      <c r="AB509" s="112"/>
      <c r="AC509" s="112"/>
      <c r="AD509" s="112"/>
      <c r="AE509" s="112"/>
      <c r="AF509" s="112"/>
      <c r="AG509" s="112"/>
    </row>
    <row r="510" spans="1:33" ht="12.75" customHeight="1" x14ac:dyDescent="0.2">
      <c r="A510" s="112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  <c r="AA510" s="112"/>
      <c r="AB510" s="112"/>
      <c r="AC510" s="112"/>
      <c r="AD510" s="112"/>
      <c r="AE510" s="112"/>
      <c r="AF510" s="112"/>
      <c r="AG510" s="112"/>
    </row>
    <row r="511" spans="1:33" ht="12.75" customHeight="1" x14ac:dyDescent="0.2">
      <c r="A511" s="112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  <c r="AA511" s="112"/>
      <c r="AB511" s="112"/>
      <c r="AC511" s="112"/>
      <c r="AD511" s="112"/>
      <c r="AE511" s="112"/>
      <c r="AF511" s="112"/>
      <c r="AG511" s="112"/>
    </row>
    <row r="512" spans="1:33" ht="12.75" customHeight="1" x14ac:dyDescent="0.2">
      <c r="A512" s="112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  <c r="AA512" s="112"/>
      <c r="AB512" s="112"/>
      <c r="AC512" s="112"/>
      <c r="AD512" s="112"/>
      <c r="AE512" s="112"/>
      <c r="AF512" s="112"/>
      <c r="AG512" s="112"/>
    </row>
    <row r="513" spans="1:33" ht="12.75" customHeight="1" x14ac:dyDescent="0.2">
      <c r="A513" s="112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  <c r="AA513" s="112"/>
      <c r="AB513" s="112"/>
      <c r="AC513" s="112"/>
      <c r="AD513" s="112"/>
      <c r="AE513" s="112"/>
      <c r="AF513" s="112"/>
      <c r="AG513" s="112"/>
    </row>
    <row r="514" spans="1:33" ht="12.75" customHeight="1" x14ac:dyDescent="0.2">
      <c r="A514" s="112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  <c r="AC514" s="112"/>
      <c r="AD514" s="112"/>
      <c r="AE514" s="112"/>
      <c r="AF514" s="112"/>
      <c r="AG514" s="112"/>
    </row>
    <row r="515" spans="1:33" ht="12.75" customHeight="1" x14ac:dyDescent="0.2">
      <c r="A515" s="112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  <c r="AA515" s="112"/>
      <c r="AB515" s="112"/>
      <c r="AC515" s="112"/>
      <c r="AD515" s="112"/>
      <c r="AE515" s="112"/>
      <c r="AF515" s="112"/>
      <c r="AG515" s="112"/>
    </row>
    <row r="516" spans="1:33" ht="12.75" customHeight="1" x14ac:dyDescent="0.2">
      <c r="A516" s="112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  <c r="AA516" s="112"/>
      <c r="AB516" s="112"/>
      <c r="AC516" s="112"/>
      <c r="AD516" s="112"/>
      <c r="AE516" s="112"/>
      <c r="AF516" s="112"/>
      <c r="AG516" s="112"/>
    </row>
    <row r="517" spans="1:33" ht="12.75" customHeight="1" x14ac:dyDescent="0.2">
      <c r="A517" s="112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  <c r="AA517" s="112"/>
      <c r="AB517" s="112"/>
      <c r="AC517" s="112"/>
      <c r="AD517" s="112"/>
      <c r="AE517" s="112"/>
      <c r="AF517" s="112"/>
      <c r="AG517" s="112"/>
    </row>
    <row r="518" spans="1:33" ht="12.75" customHeight="1" x14ac:dyDescent="0.2">
      <c r="A518" s="112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  <c r="AA518" s="112"/>
      <c r="AB518" s="112"/>
      <c r="AC518" s="112"/>
      <c r="AD518" s="112"/>
      <c r="AE518" s="112"/>
      <c r="AF518" s="112"/>
      <c r="AG518" s="112"/>
    </row>
    <row r="519" spans="1:33" ht="12.75" customHeight="1" x14ac:dyDescent="0.2">
      <c r="A519" s="112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  <c r="AA519" s="112"/>
      <c r="AB519" s="112"/>
      <c r="AC519" s="112"/>
      <c r="AD519" s="112"/>
      <c r="AE519" s="112"/>
      <c r="AF519" s="112"/>
      <c r="AG519" s="112"/>
    </row>
    <row r="520" spans="1:33" ht="12.75" customHeight="1" x14ac:dyDescent="0.2">
      <c r="A520" s="112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  <c r="AA520" s="112"/>
      <c r="AB520" s="112"/>
      <c r="AC520" s="112"/>
      <c r="AD520" s="112"/>
      <c r="AE520" s="112"/>
      <c r="AF520" s="112"/>
      <c r="AG520" s="112"/>
    </row>
    <row r="521" spans="1:33" ht="12.75" customHeight="1" x14ac:dyDescent="0.2">
      <c r="A521" s="112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  <c r="AA521" s="112"/>
      <c r="AB521" s="112"/>
      <c r="AC521" s="112"/>
      <c r="AD521" s="112"/>
      <c r="AE521" s="112"/>
      <c r="AF521" s="112"/>
      <c r="AG521" s="112"/>
    </row>
    <row r="522" spans="1:33" ht="12.75" customHeight="1" x14ac:dyDescent="0.2">
      <c r="A522" s="112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  <c r="AA522" s="112"/>
      <c r="AB522" s="112"/>
      <c r="AC522" s="112"/>
      <c r="AD522" s="112"/>
      <c r="AE522" s="112"/>
      <c r="AF522" s="112"/>
      <c r="AG522" s="112"/>
    </row>
    <row r="523" spans="1:33" ht="12.75" customHeight="1" x14ac:dyDescent="0.2">
      <c r="A523" s="112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  <c r="AA523" s="112"/>
      <c r="AB523" s="112"/>
      <c r="AC523" s="112"/>
      <c r="AD523" s="112"/>
      <c r="AE523" s="112"/>
      <c r="AF523" s="112"/>
      <c r="AG523" s="112"/>
    </row>
    <row r="524" spans="1:33" ht="12.75" customHeight="1" x14ac:dyDescent="0.2">
      <c r="A524" s="112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  <c r="AA524" s="112"/>
      <c r="AB524" s="112"/>
      <c r="AC524" s="112"/>
      <c r="AD524" s="112"/>
      <c r="AE524" s="112"/>
      <c r="AF524" s="112"/>
      <c r="AG524" s="112"/>
    </row>
    <row r="525" spans="1:33" ht="12.75" customHeight="1" x14ac:dyDescent="0.2">
      <c r="A525" s="112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  <c r="AA525" s="112"/>
      <c r="AB525" s="112"/>
      <c r="AC525" s="112"/>
      <c r="AD525" s="112"/>
      <c r="AE525" s="112"/>
      <c r="AF525" s="112"/>
      <c r="AG525" s="112"/>
    </row>
    <row r="526" spans="1:33" ht="12.75" customHeight="1" x14ac:dyDescent="0.2">
      <c r="A526" s="112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  <c r="AA526" s="112"/>
      <c r="AB526" s="112"/>
      <c r="AC526" s="112"/>
      <c r="AD526" s="112"/>
      <c r="AE526" s="112"/>
      <c r="AF526" s="112"/>
      <c r="AG526" s="112"/>
    </row>
    <row r="527" spans="1:33" ht="12.75" customHeight="1" x14ac:dyDescent="0.2">
      <c r="A527" s="112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  <c r="AA527" s="112"/>
      <c r="AB527" s="112"/>
      <c r="AC527" s="112"/>
      <c r="AD527" s="112"/>
      <c r="AE527" s="112"/>
      <c r="AF527" s="112"/>
      <c r="AG527" s="112"/>
    </row>
    <row r="528" spans="1:33" ht="12.75" customHeight="1" x14ac:dyDescent="0.2">
      <c r="A528" s="112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  <c r="AA528" s="112"/>
      <c r="AB528" s="112"/>
      <c r="AC528" s="112"/>
      <c r="AD528" s="112"/>
      <c r="AE528" s="112"/>
      <c r="AF528" s="112"/>
      <c r="AG528" s="112"/>
    </row>
    <row r="529" spans="1:33" ht="12.75" customHeight="1" x14ac:dyDescent="0.2">
      <c r="A529" s="112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  <c r="AA529" s="112"/>
      <c r="AB529" s="112"/>
      <c r="AC529" s="112"/>
      <c r="AD529" s="112"/>
      <c r="AE529" s="112"/>
      <c r="AF529" s="112"/>
      <c r="AG529" s="112"/>
    </row>
    <row r="530" spans="1:33" ht="12.75" customHeight="1" x14ac:dyDescent="0.2">
      <c r="A530" s="112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  <c r="AA530" s="112"/>
      <c r="AB530" s="112"/>
      <c r="AC530" s="112"/>
      <c r="AD530" s="112"/>
      <c r="AE530" s="112"/>
      <c r="AF530" s="112"/>
      <c r="AG530" s="112"/>
    </row>
    <row r="531" spans="1:33" ht="12.75" customHeight="1" x14ac:dyDescent="0.2">
      <c r="A531" s="112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  <c r="AA531" s="112"/>
      <c r="AB531" s="112"/>
      <c r="AC531" s="112"/>
      <c r="AD531" s="112"/>
      <c r="AE531" s="112"/>
      <c r="AF531" s="112"/>
      <c r="AG531" s="112"/>
    </row>
    <row r="532" spans="1:33" ht="12.75" customHeight="1" x14ac:dyDescent="0.2">
      <c r="A532" s="112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  <c r="AC532" s="112"/>
      <c r="AD532" s="112"/>
      <c r="AE532" s="112"/>
      <c r="AF532" s="112"/>
      <c r="AG532" s="112"/>
    </row>
    <row r="533" spans="1:33" ht="12.75" customHeight="1" x14ac:dyDescent="0.2">
      <c r="A533" s="112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  <c r="AA533" s="112"/>
      <c r="AB533" s="112"/>
      <c r="AC533" s="112"/>
      <c r="AD533" s="112"/>
      <c r="AE533" s="112"/>
      <c r="AF533" s="112"/>
      <c r="AG533" s="112"/>
    </row>
    <row r="534" spans="1:33" ht="12.75" customHeight="1" x14ac:dyDescent="0.2">
      <c r="A534" s="112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  <c r="AA534" s="112"/>
      <c r="AB534" s="112"/>
      <c r="AC534" s="112"/>
      <c r="AD534" s="112"/>
      <c r="AE534" s="112"/>
      <c r="AF534" s="112"/>
      <c r="AG534" s="112"/>
    </row>
    <row r="535" spans="1:33" ht="12.75" customHeight="1" x14ac:dyDescent="0.2">
      <c r="A535" s="112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  <c r="AA535" s="112"/>
      <c r="AB535" s="112"/>
      <c r="AC535" s="112"/>
      <c r="AD535" s="112"/>
      <c r="AE535" s="112"/>
      <c r="AF535" s="112"/>
      <c r="AG535" s="112"/>
    </row>
    <row r="536" spans="1:33" ht="12.75" customHeight="1" x14ac:dyDescent="0.2">
      <c r="A536" s="112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  <c r="AA536" s="112"/>
      <c r="AB536" s="112"/>
      <c r="AC536" s="112"/>
      <c r="AD536" s="112"/>
      <c r="AE536" s="112"/>
      <c r="AF536" s="112"/>
      <c r="AG536" s="112"/>
    </row>
    <row r="537" spans="1:33" ht="12.75" customHeight="1" x14ac:dyDescent="0.2">
      <c r="A537" s="112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  <c r="AA537" s="112"/>
      <c r="AB537" s="112"/>
      <c r="AC537" s="112"/>
      <c r="AD537" s="112"/>
      <c r="AE537" s="112"/>
      <c r="AF537" s="112"/>
      <c r="AG537" s="112"/>
    </row>
    <row r="538" spans="1:33" ht="12.75" customHeight="1" x14ac:dyDescent="0.2">
      <c r="A538" s="112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  <c r="AA538" s="112"/>
      <c r="AB538" s="112"/>
      <c r="AC538" s="112"/>
      <c r="AD538" s="112"/>
      <c r="AE538" s="112"/>
      <c r="AF538" s="112"/>
      <c r="AG538" s="112"/>
    </row>
    <row r="539" spans="1:33" ht="12.75" customHeight="1" x14ac:dyDescent="0.2">
      <c r="A539" s="112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  <c r="AA539" s="112"/>
      <c r="AB539" s="112"/>
      <c r="AC539" s="112"/>
      <c r="AD539" s="112"/>
      <c r="AE539" s="112"/>
      <c r="AF539" s="112"/>
      <c r="AG539" s="112"/>
    </row>
    <row r="540" spans="1:33" ht="12.75" customHeight="1" x14ac:dyDescent="0.2">
      <c r="A540" s="112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  <c r="AA540" s="112"/>
      <c r="AB540" s="112"/>
      <c r="AC540" s="112"/>
      <c r="AD540" s="112"/>
      <c r="AE540" s="112"/>
      <c r="AF540" s="112"/>
      <c r="AG540" s="112"/>
    </row>
    <row r="541" spans="1:33" ht="12.75" customHeight="1" x14ac:dyDescent="0.2">
      <c r="A541" s="112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  <c r="AA541" s="112"/>
      <c r="AB541" s="112"/>
      <c r="AC541" s="112"/>
      <c r="AD541" s="112"/>
      <c r="AE541" s="112"/>
      <c r="AF541" s="112"/>
      <c r="AG541" s="112"/>
    </row>
    <row r="542" spans="1:33" ht="12.75" customHeight="1" x14ac:dyDescent="0.2">
      <c r="A542" s="112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  <c r="AA542" s="112"/>
      <c r="AB542" s="112"/>
      <c r="AC542" s="112"/>
      <c r="AD542" s="112"/>
      <c r="AE542" s="112"/>
      <c r="AF542" s="112"/>
      <c r="AG542" s="112"/>
    </row>
    <row r="543" spans="1:33" ht="12.75" customHeight="1" x14ac:dyDescent="0.2">
      <c r="A543" s="112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  <c r="AA543" s="112"/>
      <c r="AB543" s="112"/>
      <c r="AC543" s="112"/>
      <c r="AD543" s="112"/>
      <c r="AE543" s="112"/>
      <c r="AF543" s="112"/>
      <c r="AG543" s="112"/>
    </row>
    <row r="544" spans="1:33" ht="12.75" customHeight="1" x14ac:dyDescent="0.2">
      <c r="A544" s="112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  <c r="AA544" s="112"/>
      <c r="AB544" s="112"/>
      <c r="AC544" s="112"/>
      <c r="AD544" s="112"/>
      <c r="AE544" s="112"/>
      <c r="AF544" s="112"/>
      <c r="AG544" s="112"/>
    </row>
    <row r="545" spans="1:33" ht="12.75" customHeight="1" x14ac:dyDescent="0.2">
      <c r="A545" s="112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  <c r="AC545" s="112"/>
      <c r="AD545" s="112"/>
      <c r="AE545" s="112"/>
      <c r="AF545" s="112"/>
      <c r="AG545" s="112"/>
    </row>
    <row r="546" spans="1:33" ht="12.75" customHeight="1" x14ac:dyDescent="0.2">
      <c r="A546" s="112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  <c r="AA546" s="112"/>
      <c r="AB546" s="112"/>
      <c r="AC546" s="112"/>
      <c r="AD546" s="112"/>
      <c r="AE546" s="112"/>
      <c r="AF546" s="112"/>
      <c r="AG546" s="112"/>
    </row>
    <row r="547" spans="1:33" ht="12.75" customHeight="1" x14ac:dyDescent="0.2">
      <c r="A547" s="112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  <c r="AA547" s="112"/>
      <c r="AB547" s="112"/>
      <c r="AC547" s="112"/>
      <c r="AD547" s="112"/>
      <c r="AE547" s="112"/>
      <c r="AF547" s="112"/>
      <c r="AG547" s="112"/>
    </row>
    <row r="548" spans="1:33" ht="12.75" customHeight="1" x14ac:dyDescent="0.2">
      <c r="A548" s="112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  <c r="AA548" s="112"/>
      <c r="AB548" s="112"/>
      <c r="AC548" s="112"/>
      <c r="AD548" s="112"/>
      <c r="AE548" s="112"/>
      <c r="AF548" s="112"/>
      <c r="AG548" s="112"/>
    </row>
    <row r="549" spans="1:33" ht="12.75" customHeight="1" x14ac:dyDescent="0.2">
      <c r="A549" s="112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  <c r="AA549" s="112"/>
      <c r="AB549" s="112"/>
      <c r="AC549" s="112"/>
      <c r="AD549" s="112"/>
      <c r="AE549" s="112"/>
      <c r="AF549" s="112"/>
      <c r="AG549" s="112"/>
    </row>
    <row r="550" spans="1:33" ht="12.75" customHeight="1" x14ac:dyDescent="0.2">
      <c r="A550" s="112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  <c r="AA550" s="112"/>
      <c r="AB550" s="112"/>
      <c r="AC550" s="112"/>
      <c r="AD550" s="112"/>
      <c r="AE550" s="112"/>
      <c r="AF550" s="112"/>
      <c r="AG550" s="112"/>
    </row>
    <row r="551" spans="1:33" ht="12.75" customHeight="1" x14ac:dyDescent="0.2">
      <c r="A551" s="112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  <c r="AA551" s="112"/>
      <c r="AB551" s="112"/>
      <c r="AC551" s="112"/>
      <c r="AD551" s="112"/>
      <c r="AE551" s="112"/>
      <c r="AF551" s="112"/>
      <c r="AG551" s="112"/>
    </row>
    <row r="552" spans="1:33" ht="12.75" customHeight="1" x14ac:dyDescent="0.2">
      <c r="A552" s="112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  <c r="AA552" s="112"/>
      <c r="AB552" s="112"/>
      <c r="AC552" s="112"/>
      <c r="AD552" s="112"/>
      <c r="AE552" s="112"/>
      <c r="AF552" s="112"/>
      <c r="AG552" s="112"/>
    </row>
    <row r="553" spans="1:33" ht="12.75" customHeight="1" x14ac:dyDescent="0.2">
      <c r="A553" s="112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  <c r="AA553" s="112"/>
      <c r="AB553" s="112"/>
      <c r="AC553" s="112"/>
      <c r="AD553" s="112"/>
      <c r="AE553" s="112"/>
      <c r="AF553" s="112"/>
      <c r="AG553" s="112"/>
    </row>
    <row r="554" spans="1:33" ht="12.75" customHeight="1" x14ac:dyDescent="0.2">
      <c r="A554" s="112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  <c r="AA554" s="112"/>
      <c r="AB554" s="112"/>
      <c r="AC554" s="112"/>
      <c r="AD554" s="112"/>
      <c r="AE554" s="112"/>
      <c r="AF554" s="112"/>
      <c r="AG554" s="112"/>
    </row>
    <row r="555" spans="1:33" ht="12.75" customHeight="1" x14ac:dyDescent="0.2">
      <c r="A555" s="112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  <c r="AA555" s="112"/>
      <c r="AB555" s="112"/>
      <c r="AC555" s="112"/>
      <c r="AD555" s="112"/>
      <c r="AE555" s="112"/>
      <c r="AF555" s="112"/>
      <c r="AG555" s="112"/>
    </row>
    <row r="556" spans="1:33" ht="12.75" customHeight="1" x14ac:dyDescent="0.2">
      <c r="A556" s="112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  <c r="AA556" s="112"/>
      <c r="AB556" s="112"/>
      <c r="AC556" s="112"/>
      <c r="AD556" s="112"/>
      <c r="AE556" s="112"/>
      <c r="AF556" s="112"/>
      <c r="AG556" s="112"/>
    </row>
    <row r="557" spans="1:33" ht="12.75" customHeight="1" x14ac:dyDescent="0.2">
      <c r="A557" s="112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  <c r="AA557" s="112"/>
      <c r="AB557" s="112"/>
      <c r="AC557" s="112"/>
      <c r="AD557" s="112"/>
      <c r="AE557" s="112"/>
      <c r="AF557" s="112"/>
      <c r="AG557" s="112"/>
    </row>
    <row r="558" spans="1:33" ht="12.75" customHeight="1" x14ac:dyDescent="0.2">
      <c r="A558" s="112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  <c r="AA558" s="112"/>
      <c r="AB558" s="112"/>
      <c r="AC558" s="112"/>
      <c r="AD558" s="112"/>
      <c r="AE558" s="112"/>
      <c r="AF558" s="112"/>
      <c r="AG558" s="112"/>
    </row>
    <row r="559" spans="1:33" ht="12.75" customHeight="1" x14ac:dyDescent="0.2">
      <c r="A559" s="112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/>
      <c r="AB559" s="112"/>
      <c r="AC559" s="112"/>
      <c r="AD559" s="112"/>
      <c r="AE559" s="112"/>
      <c r="AF559" s="112"/>
      <c r="AG559" s="112"/>
    </row>
    <row r="560" spans="1:33" ht="12.75" customHeight="1" x14ac:dyDescent="0.2">
      <c r="A560" s="112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  <c r="AA560" s="112"/>
      <c r="AB560" s="112"/>
      <c r="AC560" s="112"/>
      <c r="AD560" s="112"/>
      <c r="AE560" s="112"/>
      <c r="AF560" s="112"/>
      <c r="AG560" s="112"/>
    </row>
    <row r="561" spans="1:33" ht="12.75" customHeight="1" x14ac:dyDescent="0.2">
      <c r="A561" s="112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  <c r="AA561" s="112"/>
      <c r="AB561" s="112"/>
      <c r="AC561" s="112"/>
      <c r="AD561" s="112"/>
      <c r="AE561" s="112"/>
      <c r="AF561" s="112"/>
      <c r="AG561" s="112"/>
    </row>
    <row r="562" spans="1:33" ht="12.75" customHeight="1" x14ac:dyDescent="0.2">
      <c r="A562" s="112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  <c r="AA562" s="112"/>
      <c r="AB562" s="112"/>
      <c r="AC562" s="112"/>
      <c r="AD562" s="112"/>
      <c r="AE562" s="112"/>
      <c r="AF562" s="112"/>
      <c r="AG562" s="112"/>
    </row>
    <row r="563" spans="1:33" ht="12.75" customHeight="1" x14ac:dyDescent="0.2">
      <c r="A563" s="112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  <c r="AA563" s="112"/>
      <c r="AB563" s="112"/>
      <c r="AC563" s="112"/>
      <c r="AD563" s="112"/>
      <c r="AE563" s="112"/>
      <c r="AF563" s="112"/>
      <c r="AG563" s="112"/>
    </row>
    <row r="564" spans="1:33" ht="12.75" customHeight="1" x14ac:dyDescent="0.2">
      <c r="A564" s="112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  <c r="AA564" s="112"/>
      <c r="AB564" s="112"/>
      <c r="AC564" s="112"/>
      <c r="AD564" s="112"/>
      <c r="AE564" s="112"/>
      <c r="AF564" s="112"/>
      <c r="AG564" s="112"/>
    </row>
    <row r="565" spans="1:33" ht="12.75" customHeight="1" x14ac:dyDescent="0.2">
      <c r="A565" s="112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  <c r="AA565" s="112"/>
      <c r="AB565" s="112"/>
      <c r="AC565" s="112"/>
      <c r="AD565" s="112"/>
      <c r="AE565" s="112"/>
      <c r="AF565" s="112"/>
      <c r="AG565" s="112"/>
    </row>
    <row r="566" spans="1:33" ht="12.75" customHeight="1" x14ac:dyDescent="0.2">
      <c r="A566" s="112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</row>
    <row r="567" spans="1:33" ht="12.75" customHeight="1" x14ac:dyDescent="0.2">
      <c r="A567" s="112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</row>
    <row r="568" spans="1:33" ht="12.75" customHeight="1" x14ac:dyDescent="0.2">
      <c r="A568" s="112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2"/>
      <c r="AD568" s="112"/>
      <c r="AE568" s="112"/>
      <c r="AF568" s="112"/>
      <c r="AG568" s="112"/>
    </row>
    <row r="569" spans="1:33" ht="12.75" customHeight="1" x14ac:dyDescent="0.2">
      <c r="A569" s="112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  <c r="AD569" s="112"/>
      <c r="AE569" s="112"/>
      <c r="AF569" s="112"/>
      <c r="AG569" s="112"/>
    </row>
    <row r="570" spans="1:33" ht="12.75" customHeight="1" x14ac:dyDescent="0.2">
      <c r="A570" s="112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  <c r="AD570" s="112"/>
      <c r="AE570" s="112"/>
      <c r="AF570" s="112"/>
      <c r="AG570" s="112"/>
    </row>
    <row r="571" spans="1:33" ht="12.75" customHeight="1" x14ac:dyDescent="0.2">
      <c r="A571" s="112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  <c r="AA571" s="112"/>
      <c r="AB571" s="112"/>
      <c r="AC571" s="112"/>
      <c r="AD571" s="112"/>
      <c r="AE571" s="112"/>
      <c r="AF571" s="112"/>
      <c r="AG571" s="112"/>
    </row>
    <row r="572" spans="1:33" ht="12.75" customHeight="1" x14ac:dyDescent="0.2">
      <c r="A572" s="112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  <c r="AA572" s="112"/>
      <c r="AB572" s="112"/>
      <c r="AC572" s="112"/>
      <c r="AD572" s="112"/>
      <c r="AE572" s="112"/>
      <c r="AF572" s="112"/>
      <c r="AG572" s="112"/>
    </row>
    <row r="573" spans="1:33" ht="12.75" customHeight="1" x14ac:dyDescent="0.2">
      <c r="A573" s="112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  <c r="AA573" s="112"/>
      <c r="AB573" s="112"/>
      <c r="AC573" s="112"/>
      <c r="AD573" s="112"/>
      <c r="AE573" s="112"/>
      <c r="AF573" s="112"/>
      <c r="AG573" s="112"/>
    </row>
    <row r="574" spans="1:33" ht="12.75" customHeight="1" x14ac:dyDescent="0.2">
      <c r="A574" s="112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  <c r="AA574" s="112"/>
      <c r="AB574" s="112"/>
      <c r="AC574" s="112"/>
      <c r="AD574" s="112"/>
      <c r="AE574" s="112"/>
      <c r="AF574" s="112"/>
      <c r="AG574" s="112"/>
    </row>
    <row r="575" spans="1:33" ht="12.75" customHeight="1" x14ac:dyDescent="0.2">
      <c r="A575" s="112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  <c r="AA575" s="112"/>
      <c r="AB575" s="112"/>
      <c r="AC575" s="112"/>
      <c r="AD575" s="112"/>
      <c r="AE575" s="112"/>
      <c r="AF575" s="112"/>
      <c r="AG575" s="112"/>
    </row>
    <row r="576" spans="1:33" ht="12.75" customHeight="1" x14ac:dyDescent="0.2">
      <c r="A576" s="112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  <c r="AA576" s="112"/>
      <c r="AB576" s="112"/>
      <c r="AC576" s="112"/>
      <c r="AD576" s="112"/>
      <c r="AE576" s="112"/>
      <c r="AF576" s="112"/>
      <c r="AG576" s="112"/>
    </row>
    <row r="577" spans="1:33" ht="12.75" customHeight="1" x14ac:dyDescent="0.2">
      <c r="A577" s="112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  <c r="AA577" s="112"/>
      <c r="AB577" s="112"/>
      <c r="AC577" s="112"/>
      <c r="AD577" s="112"/>
      <c r="AE577" s="112"/>
      <c r="AF577" s="112"/>
      <c r="AG577" s="112"/>
    </row>
    <row r="578" spans="1:33" ht="12.75" customHeight="1" x14ac:dyDescent="0.2">
      <c r="A578" s="112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  <c r="AA578" s="112"/>
      <c r="AB578" s="112"/>
      <c r="AC578" s="112"/>
      <c r="AD578" s="112"/>
      <c r="AE578" s="112"/>
      <c r="AF578" s="112"/>
      <c r="AG578" s="112"/>
    </row>
    <row r="579" spans="1:33" ht="12.75" customHeight="1" x14ac:dyDescent="0.2">
      <c r="A579" s="112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  <c r="AA579" s="112"/>
      <c r="AB579" s="112"/>
      <c r="AC579" s="112"/>
      <c r="AD579" s="112"/>
      <c r="AE579" s="112"/>
      <c r="AF579" s="112"/>
      <c r="AG579" s="112"/>
    </row>
    <row r="580" spans="1:33" ht="12.75" customHeight="1" x14ac:dyDescent="0.2">
      <c r="A580" s="112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  <c r="AA580" s="112"/>
      <c r="AB580" s="112"/>
      <c r="AC580" s="112"/>
      <c r="AD580" s="112"/>
      <c r="AE580" s="112"/>
      <c r="AF580" s="112"/>
      <c r="AG580" s="112"/>
    </row>
    <row r="581" spans="1:33" ht="12.75" customHeight="1" x14ac:dyDescent="0.2">
      <c r="A581" s="112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  <c r="AA581" s="112"/>
      <c r="AB581" s="112"/>
      <c r="AC581" s="112"/>
      <c r="AD581" s="112"/>
      <c r="AE581" s="112"/>
      <c r="AF581" s="112"/>
      <c r="AG581" s="112"/>
    </row>
    <row r="582" spans="1:33" ht="12.75" customHeight="1" x14ac:dyDescent="0.2">
      <c r="A582" s="112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  <c r="AA582" s="112"/>
      <c r="AB582" s="112"/>
      <c r="AC582" s="112"/>
      <c r="AD582" s="112"/>
      <c r="AE582" s="112"/>
      <c r="AF582" s="112"/>
      <c r="AG582" s="112"/>
    </row>
    <row r="583" spans="1:33" ht="12.75" customHeight="1" x14ac:dyDescent="0.2">
      <c r="A583" s="112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  <c r="AC583" s="112"/>
      <c r="AD583" s="112"/>
      <c r="AE583" s="112"/>
      <c r="AF583" s="112"/>
      <c r="AG583" s="112"/>
    </row>
    <row r="584" spans="1:33" ht="12.75" customHeight="1" x14ac:dyDescent="0.2">
      <c r="A584" s="112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  <c r="AA584" s="112"/>
      <c r="AB584" s="112"/>
      <c r="AC584" s="112"/>
      <c r="AD584" s="112"/>
      <c r="AE584" s="112"/>
      <c r="AF584" s="112"/>
      <c r="AG584" s="112"/>
    </row>
    <row r="585" spans="1:33" ht="12.75" customHeight="1" x14ac:dyDescent="0.2">
      <c r="A585" s="112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  <c r="AA585" s="112"/>
      <c r="AB585" s="112"/>
      <c r="AC585" s="112"/>
      <c r="AD585" s="112"/>
      <c r="AE585" s="112"/>
      <c r="AF585" s="112"/>
      <c r="AG585" s="112"/>
    </row>
    <row r="586" spans="1:33" ht="12.75" customHeight="1" x14ac:dyDescent="0.2">
      <c r="A586" s="112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  <c r="AA586" s="112"/>
      <c r="AB586" s="112"/>
      <c r="AC586" s="112"/>
      <c r="AD586" s="112"/>
      <c r="AE586" s="112"/>
      <c r="AF586" s="112"/>
      <c r="AG586" s="112"/>
    </row>
    <row r="587" spans="1:33" ht="12.75" customHeight="1" x14ac:dyDescent="0.2">
      <c r="A587" s="112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  <c r="AA587" s="112"/>
      <c r="AB587" s="112"/>
      <c r="AC587" s="112"/>
      <c r="AD587" s="112"/>
      <c r="AE587" s="112"/>
      <c r="AF587" s="112"/>
      <c r="AG587" s="112"/>
    </row>
    <row r="588" spans="1:33" ht="12.75" customHeight="1" x14ac:dyDescent="0.2">
      <c r="A588" s="112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  <c r="AA588" s="112"/>
      <c r="AB588" s="112"/>
      <c r="AC588" s="112"/>
      <c r="AD588" s="112"/>
      <c r="AE588" s="112"/>
      <c r="AF588" s="112"/>
      <c r="AG588" s="112"/>
    </row>
    <row r="589" spans="1:33" ht="12.75" customHeight="1" x14ac:dyDescent="0.2">
      <c r="A589" s="112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  <c r="AA589" s="112"/>
      <c r="AB589" s="112"/>
      <c r="AC589" s="112"/>
      <c r="AD589" s="112"/>
      <c r="AE589" s="112"/>
      <c r="AF589" s="112"/>
      <c r="AG589" s="112"/>
    </row>
    <row r="590" spans="1:33" ht="12.75" customHeight="1" x14ac:dyDescent="0.2">
      <c r="A590" s="112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  <c r="AA590" s="112"/>
      <c r="AB590" s="112"/>
      <c r="AC590" s="112"/>
      <c r="AD590" s="112"/>
      <c r="AE590" s="112"/>
      <c r="AF590" s="112"/>
      <c r="AG590" s="112"/>
    </row>
    <row r="591" spans="1:33" ht="12.75" customHeight="1" x14ac:dyDescent="0.2">
      <c r="A591" s="112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  <c r="AA591" s="112"/>
      <c r="AB591" s="112"/>
      <c r="AC591" s="112"/>
      <c r="AD591" s="112"/>
      <c r="AE591" s="112"/>
      <c r="AF591" s="112"/>
      <c r="AG591" s="112"/>
    </row>
    <row r="592" spans="1:33" ht="12.75" customHeight="1" x14ac:dyDescent="0.2">
      <c r="A592" s="112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  <c r="AA592" s="112"/>
      <c r="AB592" s="112"/>
      <c r="AC592" s="112"/>
      <c r="AD592" s="112"/>
      <c r="AE592" s="112"/>
      <c r="AF592" s="112"/>
      <c r="AG592" s="112"/>
    </row>
    <row r="593" spans="1:33" ht="12.75" customHeight="1" x14ac:dyDescent="0.2">
      <c r="A593" s="112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  <c r="AA593" s="112"/>
      <c r="AB593" s="112"/>
      <c r="AC593" s="112"/>
      <c r="AD593" s="112"/>
      <c r="AE593" s="112"/>
      <c r="AF593" s="112"/>
      <c r="AG593" s="112"/>
    </row>
    <row r="594" spans="1:33" ht="12.75" customHeight="1" x14ac:dyDescent="0.2">
      <c r="A594" s="112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  <c r="AD594" s="112"/>
      <c r="AE594" s="112"/>
      <c r="AF594" s="112"/>
      <c r="AG594" s="112"/>
    </row>
    <row r="595" spans="1:33" ht="12.75" customHeight="1" x14ac:dyDescent="0.2">
      <c r="A595" s="112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  <c r="AD595" s="112"/>
      <c r="AE595" s="112"/>
      <c r="AF595" s="112"/>
      <c r="AG595" s="112"/>
    </row>
    <row r="596" spans="1:33" ht="12.75" customHeight="1" x14ac:dyDescent="0.2">
      <c r="A596" s="112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  <c r="AD596" s="112"/>
      <c r="AE596" s="112"/>
      <c r="AF596" s="112"/>
      <c r="AG596" s="112"/>
    </row>
    <row r="597" spans="1:33" ht="12.75" customHeight="1" x14ac:dyDescent="0.2">
      <c r="A597" s="112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  <c r="AD597" s="112"/>
      <c r="AE597" s="112"/>
      <c r="AF597" s="112"/>
      <c r="AG597" s="112"/>
    </row>
    <row r="598" spans="1:33" ht="12.75" customHeight="1" x14ac:dyDescent="0.2">
      <c r="A598" s="112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  <c r="AD598" s="112"/>
      <c r="AE598" s="112"/>
      <c r="AF598" s="112"/>
      <c r="AG598" s="112"/>
    </row>
    <row r="599" spans="1:33" ht="12.75" customHeight="1" x14ac:dyDescent="0.2">
      <c r="A599" s="112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  <c r="AD599" s="112"/>
      <c r="AE599" s="112"/>
      <c r="AF599" s="112"/>
      <c r="AG599" s="112"/>
    </row>
    <row r="600" spans="1:33" ht="12.75" customHeight="1" x14ac:dyDescent="0.2">
      <c r="A600" s="112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  <c r="AD600" s="112"/>
      <c r="AE600" s="112"/>
      <c r="AF600" s="112"/>
      <c r="AG600" s="112"/>
    </row>
    <row r="601" spans="1:33" ht="12.75" customHeight="1" x14ac:dyDescent="0.2">
      <c r="A601" s="112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  <c r="AD601" s="112"/>
      <c r="AE601" s="112"/>
      <c r="AF601" s="112"/>
      <c r="AG601" s="112"/>
    </row>
    <row r="602" spans="1:33" ht="12.75" customHeight="1" x14ac:dyDescent="0.2">
      <c r="A602" s="112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  <c r="AD602" s="112"/>
      <c r="AE602" s="112"/>
      <c r="AF602" s="112"/>
      <c r="AG602" s="112"/>
    </row>
    <row r="603" spans="1:33" ht="12.75" customHeight="1" x14ac:dyDescent="0.2">
      <c r="A603" s="112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  <c r="AD603" s="112"/>
      <c r="AE603" s="112"/>
      <c r="AF603" s="112"/>
      <c r="AG603" s="112"/>
    </row>
    <row r="604" spans="1:33" ht="12.75" customHeight="1" x14ac:dyDescent="0.2">
      <c r="A604" s="112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  <c r="AD604" s="112"/>
      <c r="AE604" s="112"/>
      <c r="AF604" s="112"/>
      <c r="AG604" s="112"/>
    </row>
    <row r="605" spans="1:33" ht="12.75" customHeight="1" x14ac:dyDescent="0.2">
      <c r="A605" s="112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  <c r="AD605" s="112"/>
      <c r="AE605" s="112"/>
      <c r="AF605" s="112"/>
      <c r="AG605" s="112"/>
    </row>
    <row r="606" spans="1:33" ht="12.75" customHeight="1" x14ac:dyDescent="0.2">
      <c r="A606" s="112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  <c r="AD606" s="112"/>
      <c r="AE606" s="112"/>
      <c r="AF606" s="112"/>
      <c r="AG606" s="112"/>
    </row>
    <row r="607" spans="1:33" ht="12.75" customHeight="1" x14ac:dyDescent="0.2">
      <c r="A607" s="112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  <c r="AD607" s="112"/>
      <c r="AE607" s="112"/>
      <c r="AF607" s="112"/>
      <c r="AG607" s="112"/>
    </row>
    <row r="608" spans="1:33" ht="12.75" customHeight="1" x14ac:dyDescent="0.2">
      <c r="A608" s="112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  <c r="AD608" s="112"/>
      <c r="AE608" s="112"/>
      <c r="AF608" s="112"/>
      <c r="AG608" s="112"/>
    </row>
    <row r="609" spans="1:33" ht="12.75" customHeight="1" x14ac:dyDescent="0.2">
      <c r="A609" s="112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  <c r="AD609" s="112"/>
      <c r="AE609" s="112"/>
      <c r="AF609" s="112"/>
      <c r="AG609" s="112"/>
    </row>
    <row r="610" spans="1:33" ht="12.75" customHeight="1" x14ac:dyDescent="0.2">
      <c r="A610" s="112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  <c r="AD610" s="112"/>
      <c r="AE610" s="112"/>
      <c r="AF610" s="112"/>
      <c r="AG610" s="112"/>
    </row>
    <row r="611" spans="1:33" ht="12.75" customHeight="1" x14ac:dyDescent="0.2">
      <c r="A611" s="112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  <c r="AD611" s="112"/>
      <c r="AE611" s="112"/>
      <c r="AF611" s="112"/>
      <c r="AG611" s="112"/>
    </row>
    <row r="612" spans="1:33" ht="12.75" customHeight="1" x14ac:dyDescent="0.2">
      <c r="A612" s="112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  <c r="AD612" s="112"/>
      <c r="AE612" s="112"/>
      <c r="AF612" s="112"/>
      <c r="AG612" s="112"/>
    </row>
    <row r="613" spans="1:33" ht="12.75" customHeight="1" x14ac:dyDescent="0.2">
      <c r="A613" s="112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  <c r="AD613" s="112"/>
      <c r="AE613" s="112"/>
      <c r="AF613" s="112"/>
      <c r="AG613" s="112"/>
    </row>
    <row r="614" spans="1:33" ht="12.75" customHeight="1" x14ac:dyDescent="0.2">
      <c r="A614" s="112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  <c r="AD614" s="112"/>
      <c r="AE614" s="112"/>
      <c r="AF614" s="112"/>
      <c r="AG614" s="112"/>
    </row>
    <row r="615" spans="1:33" ht="12.75" customHeight="1" x14ac:dyDescent="0.2">
      <c r="A615" s="112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  <c r="AD615" s="112"/>
      <c r="AE615" s="112"/>
      <c r="AF615" s="112"/>
      <c r="AG615" s="112"/>
    </row>
    <row r="616" spans="1:33" ht="12.75" customHeight="1" x14ac:dyDescent="0.2">
      <c r="A616" s="112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  <c r="AD616" s="112"/>
      <c r="AE616" s="112"/>
      <c r="AF616" s="112"/>
      <c r="AG616" s="112"/>
    </row>
    <row r="617" spans="1:33" ht="12.75" customHeight="1" x14ac:dyDescent="0.2">
      <c r="A617" s="112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  <c r="AD617" s="112"/>
      <c r="AE617" s="112"/>
      <c r="AF617" s="112"/>
      <c r="AG617" s="112"/>
    </row>
    <row r="618" spans="1:33" ht="12.75" customHeight="1" x14ac:dyDescent="0.2">
      <c r="A618" s="112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  <c r="AD618" s="112"/>
      <c r="AE618" s="112"/>
      <c r="AF618" s="112"/>
      <c r="AG618" s="112"/>
    </row>
    <row r="619" spans="1:33" ht="12.75" customHeight="1" x14ac:dyDescent="0.2">
      <c r="A619" s="112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  <c r="AD619" s="112"/>
      <c r="AE619" s="112"/>
      <c r="AF619" s="112"/>
      <c r="AG619" s="112"/>
    </row>
    <row r="620" spans="1:33" ht="12.75" customHeight="1" x14ac:dyDescent="0.2">
      <c r="A620" s="112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  <c r="AD620" s="112"/>
      <c r="AE620" s="112"/>
      <c r="AF620" s="112"/>
      <c r="AG620" s="112"/>
    </row>
    <row r="621" spans="1:33" ht="12.75" customHeight="1" x14ac:dyDescent="0.2">
      <c r="A621" s="112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  <c r="AD621" s="112"/>
      <c r="AE621" s="112"/>
      <c r="AF621" s="112"/>
      <c r="AG621" s="112"/>
    </row>
    <row r="622" spans="1:33" ht="12.75" customHeight="1" x14ac:dyDescent="0.2">
      <c r="A622" s="112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  <c r="AD622" s="112"/>
      <c r="AE622" s="112"/>
      <c r="AF622" s="112"/>
      <c r="AG622" s="112"/>
    </row>
    <row r="623" spans="1:33" ht="12.75" customHeight="1" x14ac:dyDescent="0.2">
      <c r="A623" s="11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  <c r="AD623" s="112"/>
      <c r="AE623" s="112"/>
      <c r="AF623" s="112"/>
      <c r="AG623" s="112"/>
    </row>
    <row r="624" spans="1:33" ht="12.75" customHeight="1" x14ac:dyDescent="0.2">
      <c r="A624" s="112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  <c r="AD624" s="112"/>
      <c r="AE624" s="112"/>
      <c r="AF624" s="112"/>
      <c r="AG624" s="112"/>
    </row>
    <row r="625" spans="1:33" ht="12.75" customHeight="1" x14ac:dyDescent="0.2">
      <c r="A625" s="112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  <c r="AD625" s="112"/>
      <c r="AE625" s="112"/>
      <c r="AF625" s="112"/>
      <c r="AG625" s="112"/>
    </row>
    <row r="626" spans="1:33" ht="12.75" customHeight="1" x14ac:dyDescent="0.2">
      <c r="A626" s="112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  <c r="AD626" s="112"/>
      <c r="AE626" s="112"/>
      <c r="AF626" s="112"/>
      <c r="AG626" s="112"/>
    </row>
    <row r="627" spans="1:33" ht="12.75" customHeight="1" x14ac:dyDescent="0.2">
      <c r="A627" s="112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  <c r="AD627" s="112"/>
      <c r="AE627" s="112"/>
      <c r="AF627" s="112"/>
      <c r="AG627" s="112"/>
    </row>
    <row r="628" spans="1:33" ht="12.75" customHeight="1" x14ac:dyDescent="0.2">
      <c r="A628" s="112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  <c r="AD628" s="112"/>
      <c r="AE628" s="112"/>
      <c r="AF628" s="112"/>
      <c r="AG628" s="112"/>
    </row>
    <row r="629" spans="1:33" ht="12.75" customHeight="1" x14ac:dyDescent="0.2">
      <c r="A629" s="112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  <c r="AD629" s="112"/>
      <c r="AE629" s="112"/>
      <c r="AF629" s="112"/>
      <c r="AG629" s="112"/>
    </row>
    <row r="630" spans="1:33" ht="12.75" customHeight="1" x14ac:dyDescent="0.2">
      <c r="A630" s="112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  <c r="AD630" s="112"/>
      <c r="AE630" s="112"/>
      <c r="AF630" s="112"/>
      <c r="AG630" s="112"/>
    </row>
    <row r="631" spans="1:33" ht="12.75" customHeight="1" x14ac:dyDescent="0.2">
      <c r="A631" s="112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  <c r="AD631" s="112"/>
      <c r="AE631" s="112"/>
      <c r="AF631" s="112"/>
      <c r="AG631" s="112"/>
    </row>
    <row r="632" spans="1:33" ht="12.75" customHeight="1" x14ac:dyDescent="0.2">
      <c r="A632" s="112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  <c r="AD632" s="112"/>
      <c r="AE632" s="112"/>
      <c r="AF632" s="112"/>
      <c r="AG632" s="112"/>
    </row>
    <row r="633" spans="1:33" ht="12.75" customHeight="1" x14ac:dyDescent="0.2">
      <c r="A633" s="112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  <c r="AD633" s="112"/>
      <c r="AE633" s="112"/>
      <c r="AF633" s="112"/>
      <c r="AG633" s="112"/>
    </row>
    <row r="634" spans="1:33" ht="12.75" customHeight="1" x14ac:dyDescent="0.2">
      <c r="A634" s="112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  <c r="AD634" s="112"/>
      <c r="AE634" s="112"/>
      <c r="AF634" s="112"/>
      <c r="AG634" s="112"/>
    </row>
    <row r="635" spans="1:33" ht="12.75" customHeight="1" x14ac:dyDescent="0.2">
      <c r="A635" s="112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  <c r="AD635" s="112"/>
      <c r="AE635" s="112"/>
      <c r="AF635" s="112"/>
      <c r="AG635" s="112"/>
    </row>
    <row r="636" spans="1:33" ht="12.75" customHeight="1" x14ac:dyDescent="0.2">
      <c r="A636" s="112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  <c r="AD636" s="112"/>
      <c r="AE636" s="112"/>
      <c r="AF636" s="112"/>
      <c r="AG636" s="112"/>
    </row>
    <row r="637" spans="1:33" ht="12.75" customHeight="1" x14ac:dyDescent="0.2">
      <c r="A637" s="112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  <c r="AD637" s="112"/>
      <c r="AE637" s="112"/>
      <c r="AF637" s="112"/>
      <c r="AG637" s="112"/>
    </row>
    <row r="638" spans="1:33" ht="12.75" customHeight="1" x14ac:dyDescent="0.2">
      <c r="A638" s="112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  <c r="AD638" s="112"/>
      <c r="AE638" s="112"/>
      <c r="AF638" s="112"/>
      <c r="AG638" s="112"/>
    </row>
    <row r="639" spans="1:33" ht="12.75" customHeight="1" x14ac:dyDescent="0.2">
      <c r="A639" s="112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  <c r="AD639" s="112"/>
      <c r="AE639" s="112"/>
      <c r="AF639" s="112"/>
      <c r="AG639" s="112"/>
    </row>
    <row r="640" spans="1:33" ht="12.75" customHeight="1" x14ac:dyDescent="0.2">
      <c r="A640" s="112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  <c r="AD640" s="112"/>
      <c r="AE640" s="112"/>
      <c r="AF640" s="112"/>
      <c r="AG640" s="112"/>
    </row>
    <row r="641" spans="1:33" ht="12.75" customHeight="1" x14ac:dyDescent="0.2">
      <c r="A641" s="112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  <c r="AD641" s="112"/>
      <c r="AE641" s="112"/>
      <c r="AF641" s="112"/>
      <c r="AG641" s="112"/>
    </row>
    <row r="642" spans="1:33" ht="12.75" customHeight="1" x14ac:dyDescent="0.2">
      <c r="A642" s="112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  <c r="AD642" s="112"/>
      <c r="AE642" s="112"/>
      <c r="AF642" s="112"/>
      <c r="AG642" s="112"/>
    </row>
    <row r="643" spans="1:33" ht="12.75" customHeight="1" x14ac:dyDescent="0.2">
      <c r="A643" s="112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  <c r="AD643" s="112"/>
      <c r="AE643" s="112"/>
      <c r="AF643" s="112"/>
      <c r="AG643" s="112"/>
    </row>
    <row r="644" spans="1:33" ht="12.75" customHeight="1" x14ac:dyDescent="0.2">
      <c r="A644" s="112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  <c r="AD644" s="112"/>
      <c r="AE644" s="112"/>
      <c r="AF644" s="112"/>
      <c r="AG644" s="112"/>
    </row>
    <row r="645" spans="1:33" ht="12.75" customHeight="1" x14ac:dyDescent="0.2">
      <c r="A645" s="112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  <c r="AD645" s="112"/>
      <c r="AE645" s="112"/>
      <c r="AF645" s="112"/>
      <c r="AG645" s="112"/>
    </row>
    <row r="646" spans="1:33" ht="12.75" customHeight="1" x14ac:dyDescent="0.2">
      <c r="A646" s="112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  <c r="AD646" s="112"/>
      <c r="AE646" s="112"/>
      <c r="AF646" s="112"/>
      <c r="AG646" s="112"/>
    </row>
    <row r="647" spans="1:33" ht="12.75" customHeight="1" x14ac:dyDescent="0.2">
      <c r="A647" s="112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  <c r="AD647" s="112"/>
      <c r="AE647" s="112"/>
      <c r="AF647" s="112"/>
      <c r="AG647" s="112"/>
    </row>
    <row r="648" spans="1:33" ht="12.75" customHeight="1" x14ac:dyDescent="0.2">
      <c r="A648" s="112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  <c r="AD648" s="112"/>
      <c r="AE648" s="112"/>
      <c r="AF648" s="112"/>
      <c r="AG648" s="112"/>
    </row>
    <row r="649" spans="1:33" ht="12.75" customHeight="1" x14ac:dyDescent="0.2">
      <c r="A649" s="112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  <c r="AD649" s="112"/>
      <c r="AE649" s="112"/>
      <c r="AF649" s="112"/>
      <c r="AG649" s="112"/>
    </row>
    <row r="650" spans="1:33" ht="12.75" customHeight="1" x14ac:dyDescent="0.2">
      <c r="A650" s="112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  <c r="AD650" s="112"/>
      <c r="AE650" s="112"/>
      <c r="AF650" s="112"/>
      <c r="AG650" s="112"/>
    </row>
    <row r="651" spans="1:33" ht="12.75" customHeight="1" x14ac:dyDescent="0.2">
      <c r="A651" s="112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  <c r="AD651" s="112"/>
      <c r="AE651" s="112"/>
      <c r="AF651" s="112"/>
      <c r="AG651" s="112"/>
    </row>
    <row r="652" spans="1:33" ht="12.75" customHeight="1" x14ac:dyDescent="0.2">
      <c r="A652" s="112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  <c r="AD652" s="112"/>
      <c r="AE652" s="112"/>
      <c r="AF652" s="112"/>
      <c r="AG652" s="112"/>
    </row>
    <row r="653" spans="1:33" ht="12.75" customHeight="1" x14ac:dyDescent="0.2">
      <c r="A653" s="112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  <c r="AD653" s="112"/>
      <c r="AE653" s="112"/>
      <c r="AF653" s="112"/>
      <c r="AG653" s="112"/>
    </row>
    <row r="654" spans="1:33" ht="12.75" customHeight="1" x14ac:dyDescent="0.2">
      <c r="A654" s="112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  <c r="AD654" s="112"/>
      <c r="AE654" s="112"/>
      <c r="AF654" s="112"/>
      <c r="AG654" s="112"/>
    </row>
    <row r="655" spans="1:33" ht="12.75" customHeight="1" x14ac:dyDescent="0.2">
      <c r="A655" s="112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  <c r="AD655" s="112"/>
      <c r="AE655" s="112"/>
      <c r="AF655" s="112"/>
      <c r="AG655" s="112"/>
    </row>
    <row r="656" spans="1:33" ht="12.75" customHeight="1" x14ac:dyDescent="0.2">
      <c r="A656" s="112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  <c r="AD656" s="112"/>
      <c r="AE656" s="112"/>
      <c r="AF656" s="112"/>
      <c r="AG656" s="112"/>
    </row>
    <row r="657" spans="1:33" ht="12.75" customHeight="1" x14ac:dyDescent="0.2">
      <c r="A657" s="112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  <c r="AD657" s="112"/>
      <c r="AE657" s="112"/>
      <c r="AF657" s="112"/>
      <c r="AG657" s="112"/>
    </row>
    <row r="658" spans="1:33" ht="12.75" customHeight="1" x14ac:dyDescent="0.2">
      <c r="A658" s="112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  <c r="AD658" s="112"/>
      <c r="AE658" s="112"/>
      <c r="AF658" s="112"/>
      <c r="AG658" s="112"/>
    </row>
    <row r="659" spans="1:33" ht="12.75" customHeight="1" x14ac:dyDescent="0.2">
      <c r="A659" s="112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  <c r="AD659" s="112"/>
      <c r="AE659" s="112"/>
      <c r="AF659" s="112"/>
      <c r="AG659" s="112"/>
    </row>
    <row r="660" spans="1:33" ht="12.75" customHeight="1" x14ac:dyDescent="0.2">
      <c r="A660" s="112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  <c r="AD660" s="112"/>
      <c r="AE660" s="112"/>
      <c r="AF660" s="112"/>
      <c r="AG660" s="112"/>
    </row>
    <row r="661" spans="1:33" ht="12.75" customHeight="1" x14ac:dyDescent="0.2">
      <c r="A661" s="112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  <c r="AD661" s="112"/>
      <c r="AE661" s="112"/>
      <c r="AF661" s="112"/>
      <c r="AG661" s="112"/>
    </row>
    <row r="662" spans="1:33" ht="12.75" customHeight="1" x14ac:dyDescent="0.2">
      <c r="A662" s="112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  <c r="AD662" s="112"/>
      <c r="AE662" s="112"/>
      <c r="AF662" s="112"/>
      <c r="AG662" s="112"/>
    </row>
    <row r="663" spans="1:33" ht="12.75" customHeight="1" x14ac:dyDescent="0.2">
      <c r="A663" s="112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  <c r="AD663" s="112"/>
      <c r="AE663" s="112"/>
      <c r="AF663" s="112"/>
      <c r="AG663" s="112"/>
    </row>
    <row r="664" spans="1:33" ht="12.75" customHeight="1" x14ac:dyDescent="0.2">
      <c r="A664" s="112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  <c r="AD664" s="112"/>
      <c r="AE664" s="112"/>
      <c r="AF664" s="112"/>
      <c r="AG664" s="112"/>
    </row>
    <row r="665" spans="1:33" ht="12.75" customHeight="1" x14ac:dyDescent="0.2">
      <c r="A665" s="112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  <c r="AD665" s="112"/>
      <c r="AE665" s="112"/>
      <c r="AF665" s="112"/>
      <c r="AG665" s="112"/>
    </row>
    <row r="666" spans="1:33" ht="12.75" customHeight="1" x14ac:dyDescent="0.2">
      <c r="A666" s="112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  <c r="AD666" s="112"/>
      <c r="AE666" s="112"/>
      <c r="AF666" s="112"/>
      <c r="AG666" s="112"/>
    </row>
    <row r="667" spans="1:33" ht="12.75" customHeight="1" x14ac:dyDescent="0.2">
      <c r="A667" s="112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  <c r="AD667" s="112"/>
      <c r="AE667" s="112"/>
      <c r="AF667" s="112"/>
      <c r="AG667" s="112"/>
    </row>
    <row r="668" spans="1:33" ht="12.75" customHeight="1" x14ac:dyDescent="0.2">
      <c r="A668" s="112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  <c r="AD668" s="112"/>
      <c r="AE668" s="112"/>
      <c r="AF668" s="112"/>
      <c r="AG668" s="112"/>
    </row>
    <row r="669" spans="1:33" ht="12.75" customHeight="1" x14ac:dyDescent="0.2">
      <c r="A669" s="112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  <c r="AD669" s="112"/>
      <c r="AE669" s="112"/>
      <c r="AF669" s="112"/>
      <c r="AG669" s="112"/>
    </row>
    <row r="670" spans="1:33" ht="12.75" customHeight="1" x14ac:dyDescent="0.2">
      <c r="A670" s="112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  <c r="AD670" s="112"/>
      <c r="AE670" s="112"/>
      <c r="AF670" s="112"/>
      <c r="AG670" s="112"/>
    </row>
    <row r="671" spans="1:33" ht="12.75" customHeight="1" x14ac:dyDescent="0.2">
      <c r="A671" s="112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  <c r="AD671" s="112"/>
      <c r="AE671" s="112"/>
      <c r="AF671" s="112"/>
      <c r="AG671" s="112"/>
    </row>
    <row r="672" spans="1:33" ht="12.75" customHeight="1" x14ac:dyDescent="0.2">
      <c r="A672" s="112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  <c r="AD672" s="112"/>
      <c r="AE672" s="112"/>
      <c r="AF672" s="112"/>
      <c r="AG672" s="112"/>
    </row>
    <row r="673" spans="1:33" ht="12.75" customHeight="1" x14ac:dyDescent="0.2">
      <c r="A673" s="112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  <c r="AD673" s="112"/>
      <c r="AE673" s="112"/>
      <c r="AF673" s="112"/>
      <c r="AG673" s="112"/>
    </row>
    <row r="674" spans="1:33" ht="12.75" customHeight="1" x14ac:dyDescent="0.2">
      <c r="A674" s="112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  <c r="AD674" s="112"/>
      <c r="AE674" s="112"/>
      <c r="AF674" s="112"/>
      <c r="AG674" s="112"/>
    </row>
    <row r="675" spans="1:33" ht="12.75" customHeight="1" x14ac:dyDescent="0.2">
      <c r="A675" s="112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  <c r="AD675" s="112"/>
      <c r="AE675" s="112"/>
      <c r="AF675" s="112"/>
      <c r="AG675" s="112"/>
    </row>
    <row r="676" spans="1:33" ht="12.75" customHeight="1" x14ac:dyDescent="0.2">
      <c r="A676" s="112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  <c r="AD676" s="112"/>
      <c r="AE676" s="112"/>
      <c r="AF676" s="112"/>
      <c r="AG676" s="112"/>
    </row>
    <row r="677" spans="1:33" ht="12.75" customHeight="1" x14ac:dyDescent="0.2">
      <c r="A677" s="112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  <c r="AD677" s="112"/>
      <c r="AE677" s="112"/>
      <c r="AF677" s="112"/>
      <c r="AG677" s="112"/>
    </row>
    <row r="678" spans="1:33" ht="12.75" customHeight="1" x14ac:dyDescent="0.2">
      <c r="A678" s="112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  <c r="AD678" s="112"/>
      <c r="AE678" s="112"/>
      <c r="AF678" s="112"/>
      <c r="AG678" s="112"/>
    </row>
    <row r="679" spans="1:33" ht="12.75" customHeight="1" x14ac:dyDescent="0.2">
      <c r="A679" s="11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  <c r="AD679" s="112"/>
      <c r="AE679" s="112"/>
      <c r="AF679" s="112"/>
      <c r="AG679" s="112"/>
    </row>
    <row r="680" spans="1:33" ht="12.75" customHeight="1" x14ac:dyDescent="0.2">
      <c r="A680" s="112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  <c r="AD680" s="112"/>
      <c r="AE680" s="112"/>
      <c r="AF680" s="112"/>
      <c r="AG680" s="112"/>
    </row>
    <row r="681" spans="1:33" ht="12.75" customHeight="1" x14ac:dyDescent="0.2">
      <c r="A681" s="112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  <c r="AD681" s="112"/>
      <c r="AE681" s="112"/>
      <c r="AF681" s="112"/>
      <c r="AG681" s="112"/>
    </row>
    <row r="682" spans="1:33" ht="12.75" customHeight="1" x14ac:dyDescent="0.2">
      <c r="A682" s="112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  <c r="AD682" s="112"/>
      <c r="AE682" s="112"/>
      <c r="AF682" s="112"/>
      <c r="AG682" s="112"/>
    </row>
    <row r="683" spans="1:33" ht="12.75" customHeight="1" x14ac:dyDescent="0.2">
      <c r="A683" s="112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  <c r="AD683" s="112"/>
      <c r="AE683" s="112"/>
      <c r="AF683" s="112"/>
      <c r="AG683" s="112"/>
    </row>
    <row r="684" spans="1:33" ht="12.75" customHeight="1" x14ac:dyDescent="0.2">
      <c r="A684" s="112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  <c r="AD684" s="112"/>
      <c r="AE684" s="112"/>
      <c r="AF684" s="112"/>
      <c r="AG684" s="112"/>
    </row>
    <row r="685" spans="1:33" ht="12.75" customHeight="1" x14ac:dyDescent="0.2">
      <c r="A685" s="112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  <c r="AD685" s="112"/>
      <c r="AE685" s="112"/>
      <c r="AF685" s="112"/>
      <c r="AG685" s="112"/>
    </row>
    <row r="686" spans="1:33" ht="12.75" customHeight="1" x14ac:dyDescent="0.2">
      <c r="A686" s="112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  <c r="AD686" s="112"/>
      <c r="AE686" s="112"/>
      <c r="AF686" s="112"/>
      <c r="AG686" s="112"/>
    </row>
    <row r="687" spans="1:33" ht="12.75" customHeight="1" x14ac:dyDescent="0.2">
      <c r="A687" s="112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  <c r="AD687" s="112"/>
      <c r="AE687" s="112"/>
      <c r="AF687" s="112"/>
      <c r="AG687" s="112"/>
    </row>
    <row r="688" spans="1:33" ht="12.75" customHeight="1" x14ac:dyDescent="0.2">
      <c r="A688" s="112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  <c r="AD688" s="112"/>
      <c r="AE688" s="112"/>
      <c r="AF688" s="112"/>
      <c r="AG688" s="112"/>
    </row>
    <row r="689" spans="1:33" ht="12.75" customHeight="1" x14ac:dyDescent="0.2">
      <c r="A689" s="112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  <c r="AD689" s="112"/>
      <c r="AE689" s="112"/>
      <c r="AF689" s="112"/>
      <c r="AG689" s="112"/>
    </row>
    <row r="690" spans="1:33" ht="12.75" customHeight="1" x14ac:dyDescent="0.2">
      <c r="A690" s="112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  <c r="AD690" s="112"/>
      <c r="AE690" s="112"/>
      <c r="AF690" s="112"/>
      <c r="AG690" s="112"/>
    </row>
    <row r="691" spans="1:33" ht="12.75" customHeight="1" x14ac:dyDescent="0.2">
      <c r="A691" s="112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  <c r="AD691" s="112"/>
      <c r="AE691" s="112"/>
      <c r="AF691" s="112"/>
      <c r="AG691" s="112"/>
    </row>
    <row r="692" spans="1:33" ht="12.75" customHeight="1" x14ac:dyDescent="0.2">
      <c r="A692" s="112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  <c r="AD692" s="112"/>
      <c r="AE692" s="112"/>
      <c r="AF692" s="112"/>
      <c r="AG692" s="112"/>
    </row>
    <row r="693" spans="1:33" ht="12.75" customHeight="1" x14ac:dyDescent="0.2">
      <c r="A693" s="112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  <c r="AD693" s="112"/>
      <c r="AE693" s="112"/>
      <c r="AF693" s="112"/>
      <c r="AG693" s="112"/>
    </row>
    <row r="694" spans="1:33" ht="12.75" customHeight="1" x14ac:dyDescent="0.2">
      <c r="A694" s="112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  <c r="AD694" s="112"/>
      <c r="AE694" s="112"/>
      <c r="AF694" s="112"/>
      <c r="AG694" s="112"/>
    </row>
    <row r="695" spans="1:33" ht="12.75" customHeight="1" x14ac:dyDescent="0.2">
      <c r="A695" s="112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  <c r="AD695" s="112"/>
      <c r="AE695" s="112"/>
      <c r="AF695" s="112"/>
      <c r="AG695" s="112"/>
    </row>
    <row r="696" spans="1:33" ht="12.75" customHeight="1" x14ac:dyDescent="0.2">
      <c r="A696" s="112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  <c r="AD696" s="112"/>
      <c r="AE696" s="112"/>
      <c r="AF696" s="112"/>
      <c r="AG696" s="112"/>
    </row>
    <row r="697" spans="1:33" ht="12.75" customHeight="1" x14ac:dyDescent="0.2">
      <c r="A697" s="112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  <c r="AD697" s="112"/>
      <c r="AE697" s="112"/>
      <c r="AF697" s="112"/>
      <c r="AG697" s="112"/>
    </row>
    <row r="698" spans="1:33" ht="12.75" customHeight="1" x14ac:dyDescent="0.2">
      <c r="A698" s="112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  <c r="AD698" s="112"/>
      <c r="AE698" s="112"/>
      <c r="AF698" s="112"/>
      <c r="AG698" s="112"/>
    </row>
    <row r="699" spans="1:33" ht="12.75" customHeight="1" x14ac:dyDescent="0.2">
      <c r="A699" s="112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  <c r="AD699" s="112"/>
      <c r="AE699" s="112"/>
      <c r="AF699" s="112"/>
      <c r="AG699" s="112"/>
    </row>
    <row r="700" spans="1:33" ht="12.75" customHeight="1" x14ac:dyDescent="0.2">
      <c r="A700" s="112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  <c r="AD700" s="112"/>
      <c r="AE700" s="112"/>
      <c r="AF700" s="112"/>
      <c r="AG700" s="112"/>
    </row>
    <row r="701" spans="1:33" ht="12.75" customHeight="1" x14ac:dyDescent="0.2">
      <c r="A701" s="112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  <c r="AD701" s="112"/>
      <c r="AE701" s="112"/>
      <c r="AF701" s="112"/>
      <c r="AG701" s="112"/>
    </row>
    <row r="702" spans="1:33" ht="12.75" customHeight="1" x14ac:dyDescent="0.2">
      <c r="A702" s="112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  <c r="AD702" s="112"/>
      <c r="AE702" s="112"/>
      <c r="AF702" s="112"/>
      <c r="AG702" s="112"/>
    </row>
    <row r="703" spans="1:33" ht="12.75" customHeight="1" x14ac:dyDescent="0.2">
      <c r="A703" s="112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  <c r="AD703" s="112"/>
      <c r="AE703" s="112"/>
      <c r="AF703" s="112"/>
      <c r="AG703" s="112"/>
    </row>
    <row r="704" spans="1:33" ht="12.75" customHeight="1" x14ac:dyDescent="0.2">
      <c r="A704" s="112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  <c r="AD704" s="112"/>
      <c r="AE704" s="112"/>
      <c r="AF704" s="112"/>
      <c r="AG704" s="112"/>
    </row>
    <row r="705" spans="1:33" ht="12.75" customHeight="1" x14ac:dyDescent="0.2">
      <c r="A705" s="112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  <c r="AD705" s="112"/>
      <c r="AE705" s="112"/>
      <c r="AF705" s="112"/>
      <c r="AG705" s="112"/>
    </row>
    <row r="706" spans="1:33" ht="12.75" customHeight="1" x14ac:dyDescent="0.2">
      <c r="A706" s="112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  <c r="AD706" s="112"/>
      <c r="AE706" s="112"/>
      <c r="AF706" s="112"/>
      <c r="AG706" s="112"/>
    </row>
    <row r="707" spans="1:33" ht="12.75" customHeight="1" x14ac:dyDescent="0.2">
      <c r="A707" s="112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  <c r="AD707" s="112"/>
      <c r="AE707" s="112"/>
      <c r="AF707" s="112"/>
      <c r="AG707" s="112"/>
    </row>
    <row r="708" spans="1:33" ht="12.75" customHeight="1" x14ac:dyDescent="0.2">
      <c r="A708" s="112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  <c r="AD708" s="112"/>
      <c r="AE708" s="112"/>
      <c r="AF708" s="112"/>
      <c r="AG708" s="112"/>
    </row>
    <row r="709" spans="1:33" ht="12.75" customHeight="1" x14ac:dyDescent="0.2">
      <c r="A709" s="112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  <c r="AD709" s="112"/>
      <c r="AE709" s="112"/>
      <c r="AF709" s="112"/>
      <c r="AG709" s="112"/>
    </row>
    <row r="710" spans="1:33" ht="12.75" customHeight="1" x14ac:dyDescent="0.2">
      <c r="A710" s="112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  <c r="AD710" s="112"/>
      <c r="AE710" s="112"/>
      <c r="AF710" s="112"/>
      <c r="AG710" s="112"/>
    </row>
    <row r="711" spans="1:33" ht="12.75" customHeight="1" x14ac:dyDescent="0.2">
      <c r="A711" s="112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  <c r="AD711" s="112"/>
      <c r="AE711" s="112"/>
      <c r="AF711" s="112"/>
      <c r="AG711" s="112"/>
    </row>
    <row r="712" spans="1:33" ht="12.75" customHeight="1" x14ac:dyDescent="0.2">
      <c r="A712" s="112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  <c r="AD712" s="112"/>
      <c r="AE712" s="112"/>
      <c r="AF712" s="112"/>
      <c r="AG712" s="112"/>
    </row>
    <row r="713" spans="1:33" ht="12.75" customHeight="1" x14ac:dyDescent="0.2">
      <c r="A713" s="112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  <c r="AD713" s="112"/>
      <c r="AE713" s="112"/>
      <c r="AF713" s="112"/>
      <c r="AG713" s="112"/>
    </row>
    <row r="714" spans="1:33" ht="12.75" customHeight="1" x14ac:dyDescent="0.2">
      <c r="A714" s="112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  <c r="AD714" s="112"/>
      <c r="AE714" s="112"/>
      <c r="AF714" s="112"/>
      <c r="AG714" s="112"/>
    </row>
    <row r="715" spans="1:33" ht="12.75" customHeight="1" x14ac:dyDescent="0.2">
      <c r="A715" s="112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  <c r="AD715" s="112"/>
      <c r="AE715" s="112"/>
      <c r="AF715" s="112"/>
      <c r="AG715" s="112"/>
    </row>
    <row r="716" spans="1:33" ht="12.75" customHeight="1" x14ac:dyDescent="0.2">
      <c r="A716" s="112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  <c r="AD716" s="112"/>
      <c r="AE716" s="112"/>
      <c r="AF716" s="112"/>
      <c r="AG716" s="112"/>
    </row>
    <row r="717" spans="1:33" ht="12.75" customHeight="1" x14ac:dyDescent="0.2">
      <c r="A717" s="112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  <c r="AD717" s="112"/>
      <c r="AE717" s="112"/>
      <c r="AF717" s="112"/>
      <c r="AG717" s="112"/>
    </row>
    <row r="718" spans="1:33" ht="12.75" customHeight="1" x14ac:dyDescent="0.2">
      <c r="A718" s="112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  <c r="AD718" s="112"/>
      <c r="AE718" s="112"/>
      <c r="AF718" s="112"/>
      <c r="AG718" s="112"/>
    </row>
    <row r="719" spans="1:33" ht="12.75" customHeight="1" x14ac:dyDescent="0.2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  <c r="AD719" s="112"/>
      <c r="AE719" s="112"/>
      <c r="AF719" s="112"/>
      <c r="AG719" s="112"/>
    </row>
    <row r="720" spans="1:33" ht="12.75" customHeight="1" x14ac:dyDescent="0.2">
      <c r="A720" s="112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  <c r="AD720" s="112"/>
      <c r="AE720" s="112"/>
      <c r="AF720" s="112"/>
      <c r="AG720" s="112"/>
    </row>
    <row r="721" spans="1:33" ht="12.75" customHeight="1" x14ac:dyDescent="0.2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  <c r="AD721" s="112"/>
      <c r="AE721" s="112"/>
      <c r="AF721" s="112"/>
      <c r="AG721" s="112"/>
    </row>
    <row r="722" spans="1:33" ht="12.75" customHeight="1" x14ac:dyDescent="0.2">
      <c r="A722" s="112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  <c r="AD722" s="112"/>
      <c r="AE722" s="112"/>
      <c r="AF722" s="112"/>
      <c r="AG722" s="112"/>
    </row>
    <row r="723" spans="1:33" ht="12.75" customHeight="1" x14ac:dyDescent="0.2">
      <c r="A723" s="112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  <c r="AD723" s="112"/>
      <c r="AE723" s="112"/>
      <c r="AF723" s="112"/>
      <c r="AG723" s="112"/>
    </row>
    <row r="724" spans="1:33" ht="12.75" customHeight="1" x14ac:dyDescent="0.2">
      <c r="A724" s="112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  <c r="AD724" s="112"/>
      <c r="AE724" s="112"/>
      <c r="AF724" s="112"/>
      <c r="AG724" s="112"/>
    </row>
    <row r="725" spans="1:33" ht="12.75" customHeight="1" x14ac:dyDescent="0.2">
      <c r="A725" s="112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  <c r="AD725" s="112"/>
      <c r="AE725" s="112"/>
      <c r="AF725" s="112"/>
      <c r="AG725" s="112"/>
    </row>
    <row r="726" spans="1:33" ht="12.75" customHeight="1" x14ac:dyDescent="0.2">
      <c r="A726" s="112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  <c r="AD726" s="112"/>
      <c r="AE726" s="112"/>
      <c r="AF726" s="112"/>
      <c r="AG726" s="112"/>
    </row>
    <row r="727" spans="1:33" ht="12.75" customHeight="1" x14ac:dyDescent="0.2">
      <c r="A727" s="112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  <c r="AD727" s="112"/>
      <c r="AE727" s="112"/>
      <c r="AF727" s="112"/>
      <c r="AG727" s="112"/>
    </row>
    <row r="728" spans="1:33" ht="12.75" customHeight="1" x14ac:dyDescent="0.2">
      <c r="A728" s="112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  <c r="AD728" s="112"/>
      <c r="AE728" s="112"/>
      <c r="AF728" s="112"/>
      <c r="AG728" s="112"/>
    </row>
    <row r="729" spans="1:33" ht="12.75" customHeight="1" x14ac:dyDescent="0.2">
      <c r="A729" s="112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  <c r="AD729" s="112"/>
      <c r="AE729" s="112"/>
      <c r="AF729" s="112"/>
      <c r="AG729" s="112"/>
    </row>
    <row r="730" spans="1:33" ht="12.75" customHeight="1" x14ac:dyDescent="0.2">
      <c r="A730" s="112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  <c r="AD730" s="112"/>
      <c r="AE730" s="112"/>
      <c r="AF730" s="112"/>
      <c r="AG730" s="112"/>
    </row>
    <row r="731" spans="1:33" ht="12.75" customHeight="1" x14ac:dyDescent="0.2">
      <c r="A731" s="112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  <c r="AD731" s="112"/>
      <c r="AE731" s="112"/>
      <c r="AF731" s="112"/>
      <c r="AG731" s="112"/>
    </row>
    <row r="732" spans="1:33" ht="12.75" customHeight="1" x14ac:dyDescent="0.2">
      <c r="A732" s="112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  <c r="AD732" s="112"/>
      <c r="AE732" s="112"/>
      <c r="AF732" s="112"/>
      <c r="AG732" s="112"/>
    </row>
    <row r="733" spans="1:33" ht="12.75" customHeight="1" x14ac:dyDescent="0.2">
      <c r="A733" s="112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  <c r="AD733" s="112"/>
      <c r="AE733" s="112"/>
      <c r="AF733" s="112"/>
      <c r="AG733" s="112"/>
    </row>
    <row r="734" spans="1:33" ht="12.75" customHeight="1" x14ac:dyDescent="0.2">
      <c r="A734" s="112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  <c r="AD734" s="112"/>
      <c r="AE734" s="112"/>
      <c r="AF734" s="112"/>
      <c r="AG734" s="112"/>
    </row>
    <row r="735" spans="1:33" ht="12.75" customHeight="1" x14ac:dyDescent="0.2">
      <c r="A735" s="112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  <c r="AD735" s="112"/>
      <c r="AE735" s="112"/>
      <c r="AF735" s="112"/>
      <c r="AG735" s="112"/>
    </row>
    <row r="736" spans="1:33" ht="12.75" customHeight="1" x14ac:dyDescent="0.2">
      <c r="A736" s="112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  <c r="AD736" s="112"/>
      <c r="AE736" s="112"/>
      <c r="AF736" s="112"/>
      <c r="AG736" s="112"/>
    </row>
    <row r="737" spans="1:33" ht="12.75" customHeight="1" x14ac:dyDescent="0.2">
      <c r="A737" s="112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  <c r="AD737" s="112"/>
      <c r="AE737" s="112"/>
      <c r="AF737" s="112"/>
      <c r="AG737" s="112"/>
    </row>
    <row r="738" spans="1:33" ht="12.75" customHeight="1" x14ac:dyDescent="0.2">
      <c r="A738" s="112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  <c r="AD738" s="112"/>
      <c r="AE738" s="112"/>
      <c r="AF738" s="112"/>
      <c r="AG738" s="112"/>
    </row>
    <row r="739" spans="1:33" ht="12.75" customHeight="1" x14ac:dyDescent="0.2">
      <c r="A739" s="112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  <c r="AD739" s="112"/>
      <c r="AE739" s="112"/>
      <c r="AF739" s="112"/>
      <c r="AG739" s="112"/>
    </row>
    <row r="740" spans="1:33" ht="12.75" customHeight="1" x14ac:dyDescent="0.2">
      <c r="A740" s="112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  <c r="AD740" s="112"/>
      <c r="AE740" s="112"/>
      <c r="AF740" s="112"/>
      <c r="AG740" s="112"/>
    </row>
    <row r="741" spans="1:33" ht="12.75" customHeight="1" x14ac:dyDescent="0.2">
      <c r="A741" s="112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  <c r="AD741" s="112"/>
      <c r="AE741" s="112"/>
      <c r="AF741" s="112"/>
      <c r="AG741" s="112"/>
    </row>
    <row r="742" spans="1:33" ht="12.75" customHeight="1" x14ac:dyDescent="0.2">
      <c r="A742" s="112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  <c r="AD742" s="112"/>
      <c r="AE742" s="112"/>
      <c r="AF742" s="112"/>
      <c r="AG742" s="112"/>
    </row>
    <row r="743" spans="1:33" ht="12.75" customHeight="1" x14ac:dyDescent="0.2">
      <c r="A743" s="112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  <c r="AD743" s="112"/>
      <c r="AE743" s="112"/>
      <c r="AF743" s="112"/>
      <c r="AG743" s="112"/>
    </row>
    <row r="744" spans="1:33" ht="12.75" customHeight="1" x14ac:dyDescent="0.2">
      <c r="A744" s="112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  <c r="AD744" s="112"/>
      <c r="AE744" s="112"/>
      <c r="AF744" s="112"/>
      <c r="AG744" s="112"/>
    </row>
    <row r="745" spans="1:33" ht="12.75" customHeight="1" x14ac:dyDescent="0.2">
      <c r="A745" s="112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  <c r="AD745" s="112"/>
      <c r="AE745" s="112"/>
      <c r="AF745" s="112"/>
      <c r="AG745" s="112"/>
    </row>
    <row r="746" spans="1:33" ht="12.75" customHeight="1" x14ac:dyDescent="0.2">
      <c r="A746" s="112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  <c r="AD746" s="112"/>
      <c r="AE746" s="112"/>
      <c r="AF746" s="112"/>
      <c r="AG746" s="112"/>
    </row>
    <row r="747" spans="1:33" ht="12.75" customHeight="1" x14ac:dyDescent="0.2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  <c r="AD747" s="112"/>
      <c r="AE747" s="112"/>
      <c r="AF747" s="112"/>
      <c r="AG747" s="112"/>
    </row>
    <row r="748" spans="1:33" ht="12.75" customHeight="1" x14ac:dyDescent="0.2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  <c r="AD748" s="112"/>
      <c r="AE748" s="112"/>
      <c r="AF748" s="112"/>
      <c r="AG748" s="112"/>
    </row>
    <row r="749" spans="1:33" ht="12.75" customHeight="1" x14ac:dyDescent="0.2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  <c r="AD749" s="112"/>
      <c r="AE749" s="112"/>
      <c r="AF749" s="112"/>
      <c r="AG749" s="112"/>
    </row>
    <row r="750" spans="1:33" ht="12.75" customHeight="1" x14ac:dyDescent="0.2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  <c r="AD750" s="112"/>
      <c r="AE750" s="112"/>
      <c r="AF750" s="112"/>
      <c r="AG750" s="112"/>
    </row>
    <row r="751" spans="1:33" ht="12.75" customHeight="1" x14ac:dyDescent="0.2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  <c r="AD751" s="112"/>
      <c r="AE751" s="112"/>
      <c r="AF751" s="112"/>
      <c r="AG751" s="112"/>
    </row>
    <row r="752" spans="1:33" ht="12.75" customHeight="1" x14ac:dyDescent="0.2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  <c r="AD752" s="112"/>
      <c r="AE752" s="112"/>
      <c r="AF752" s="112"/>
      <c r="AG752" s="112"/>
    </row>
    <row r="753" spans="1:33" ht="12.75" customHeight="1" x14ac:dyDescent="0.2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  <c r="AD753" s="112"/>
      <c r="AE753" s="112"/>
      <c r="AF753" s="112"/>
      <c r="AG753" s="112"/>
    </row>
    <row r="754" spans="1:33" ht="12.75" customHeight="1" x14ac:dyDescent="0.2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  <c r="AD754" s="112"/>
      <c r="AE754" s="112"/>
      <c r="AF754" s="112"/>
      <c r="AG754" s="112"/>
    </row>
    <row r="755" spans="1:33" ht="12.75" customHeight="1" x14ac:dyDescent="0.2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  <c r="AD755" s="112"/>
      <c r="AE755" s="112"/>
      <c r="AF755" s="112"/>
      <c r="AG755" s="112"/>
    </row>
    <row r="756" spans="1:33" ht="12.75" customHeight="1" x14ac:dyDescent="0.2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  <c r="AD756" s="112"/>
      <c r="AE756" s="112"/>
      <c r="AF756" s="112"/>
      <c r="AG756" s="112"/>
    </row>
    <row r="757" spans="1:33" ht="12.75" customHeight="1" x14ac:dyDescent="0.2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  <c r="AD757" s="112"/>
      <c r="AE757" s="112"/>
      <c r="AF757" s="112"/>
      <c r="AG757" s="112"/>
    </row>
    <row r="758" spans="1:33" ht="12.75" customHeight="1" x14ac:dyDescent="0.2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  <c r="AD758" s="112"/>
      <c r="AE758" s="112"/>
      <c r="AF758" s="112"/>
      <c r="AG758" s="112"/>
    </row>
    <row r="759" spans="1:33" ht="12.75" customHeight="1" x14ac:dyDescent="0.2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  <c r="AD759" s="112"/>
      <c r="AE759" s="112"/>
      <c r="AF759" s="112"/>
      <c r="AG759" s="112"/>
    </row>
    <row r="760" spans="1:33" ht="12.75" customHeight="1" x14ac:dyDescent="0.2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  <c r="AD760" s="112"/>
      <c r="AE760" s="112"/>
      <c r="AF760" s="112"/>
      <c r="AG760" s="112"/>
    </row>
    <row r="761" spans="1:33" ht="12.75" customHeight="1" x14ac:dyDescent="0.2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  <c r="AD761" s="112"/>
      <c r="AE761" s="112"/>
      <c r="AF761" s="112"/>
      <c r="AG761" s="112"/>
    </row>
    <row r="762" spans="1:33" ht="12.75" customHeight="1" x14ac:dyDescent="0.2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  <c r="AD762" s="112"/>
      <c r="AE762" s="112"/>
      <c r="AF762" s="112"/>
      <c r="AG762" s="112"/>
    </row>
    <row r="763" spans="1:33" ht="12.75" customHeight="1" x14ac:dyDescent="0.2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  <c r="AD763" s="112"/>
      <c r="AE763" s="112"/>
      <c r="AF763" s="112"/>
      <c r="AG763" s="112"/>
    </row>
    <row r="764" spans="1:33" ht="12.75" customHeight="1" x14ac:dyDescent="0.2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  <c r="AD764" s="112"/>
      <c r="AE764" s="112"/>
      <c r="AF764" s="112"/>
      <c r="AG764" s="112"/>
    </row>
    <row r="765" spans="1:33" ht="12.75" customHeight="1" x14ac:dyDescent="0.2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  <c r="AD765" s="112"/>
      <c r="AE765" s="112"/>
      <c r="AF765" s="112"/>
      <c r="AG765" s="112"/>
    </row>
    <row r="766" spans="1:33" ht="12.75" customHeight="1" x14ac:dyDescent="0.2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  <c r="AD766" s="112"/>
      <c r="AE766" s="112"/>
      <c r="AF766" s="112"/>
      <c r="AG766" s="112"/>
    </row>
    <row r="767" spans="1:33" ht="12.75" customHeight="1" x14ac:dyDescent="0.2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  <c r="AD767" s="112"/>
      <c r="AE767" s="112"/>
      <c r="AF767" s="112"/>
      <c r="AG767" s="112"/>
    </row>
    <row r="768" spans="1:33" ht="12.75" customHeight="1" x14ac:dyDescent="0.2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  <c r="AD768" s="112"/>
      <c r="AE768" s="112"/>
      <c r="AF768" s="112"/>
      <c r="AG768" s="112"/>
    </row>
    <row r="769" spans="1:33" ht="12.75" customHeight="1" x14ac:dyDescent="0.2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  <c r="AD769" s="112"/>
      <c r="AE769" s="112"/>
      <c r="AF769" s="112"/>
      <c r="AG769" s="112"/>
    </row>
    <row r="770" spans="1:33" ht="12.75" customHeight="1" x14ac:dyDescent="0.2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  <c r="AD770" s="112"/>
      <c r="AE770" s="112"/>
      <c r="AF770" s="112"/>
      <c r="AG770" s="112"/>
    </row>
    <row r="771" spans="1:33" ht="12.75" customHeight="1" x14ac:dyDescent="0.2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  <c r="AD771" s="112"/>
      <c r="AE771" s="112"/>
      <c r="AF771" s="112"/>
      <c r="AG771" s="112"/>
    </row>
    <row r="772" spans="1:33" ht="12.75" customHeight="1" x14ac:dyDescent="0.2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  <c r="AD772" s="112"/>
      <c r="AE772" s="112"/>
      <c r="AF772" s="112"/>
      <c r="AG772" s="112"/>
    </row>
    <row r="773" spans="1:33" ht="12.75" customHeight="1" x14ac:dyDescent="0.2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  <c r="AD773" s="112"/>
      <c r="AE773" s="112"/>
      <c r="AF773" s="112"/>
      <c r="AG773" s="112"/>
    </row>
    <row r="774" spans="1:33" ht="12.75" customHeight="1" x14ac:dyDescent="0.2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  <c r="AD774" s="112"/>
      <c r="AE774" s="112"/>
      <c r="AF774" s="112"/>
      <c r="AG774" s="112"/>
    </row>
    <row r="775" spans="1:33" ht="12.75" customHeight="1" x14ac:dyDescent="0.2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  <c r="AD775" s="112"/>
      <c r="AE775" s="112"/>
      <c r="AF775" s="112"/>
      <c r="AG775" s="112"/>
    </row>
    <row r="776" spans="1:33" ht="12.75" customHeight="1" x14ac:dyDescent="0.2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  <c r="AD776" s="112"/>
      <c r="AE776" s="112"/>
      <c r="AF776" s="112"/>
      <c r="AG776" s="112"/>
    </row>
    <row r="777" spans="1:33" ht="12.75" customHeight="1" x14ac:dyDescent="0.2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  <c r="AD777" s="112"/>
      <c r="AE777" s="112"/>
      <c r="AF777" s="112"/>
      <c r="AG777" s="112"/>
    </row>
    <row r="778" spans="1:33" ht="12.75" customHeight="1" x14ac:dyDescent="0.2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  <c r="AD778" s="112"/>
      <c r="AE778" s="112"/>
      <c r="AF778" s="112"/>
      <c r="AG778" s="112"/>
    </row>
    <row r="779" spans="1:33" ht="12.75" customHeight="1" x14ac:dyDescent="0.2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  <c r="AD779" s="112"/>
      <c r="AE779" s="112"/>
      <c r="AF779" s="112"/>
      <c r="AG779" s="112"/>
    </row>
    <row r="780" spans="1:33" ht="12.75" customHeight="1" x14ac:dyDescent="0.2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  <c r="AD780" s="112"/>
      <c r="AE780" s="112"/>
      <c r="AF780" s="112"/>
      <c r="AG780" s="112"/>
    </row>
    <row r="781" spans="1:33" ht="12.75" customHeight="1" x14ac:dyDescent="0.2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  <c r="AD781" s="112"/>
      <c r="AE781" s="112"/>
      <c r="AF781" s="112"/>
      <c r="AG781" s="112"/>
    </row>
    <row r="782" spans="1:33" ht="12.75" customHeight="1" x14ac:dyDescent="0.2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  <c r="AD782" s="112"/>
      <c r="AE782" s="112"/>
      <c r="AF782" s="112"/>
      <c r="AG782" s="112"/>
    </row>
    <row r="783" spans="1:33" ht="12.75" customHeight="1" x14ac:dyDescent="0.2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  <c r="AD783" s="112"/>
      <c r="AE783" s="112"/>
      <c r="AF783" s="112"/>
      <c r="AG783" s="112"/>
    </row>
    <row r="784" spans="1:33" ht="12.75" customHeight="1" x14ac:dyDescent="0.2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  <c r="AD784" s="112"/>
      <c r="AE784" s="112"/>
      <c r="AF784" s="112"/>
      <c r="AG784" s="112"/>
    </row>
    <row r="785" spans="1:33" ht="12.75" customHeight="1" x14ac:dyDescent="0.2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  <c r="AD785" s="112"/>
      <c r="AE785" s="112"/>
      <c r="AF785" s="112"/>
      <c r="AG785" s="112"/>
    </row>
    <row r="786" spans="1:33" ht="12.75" customHeight="1" x14ac:dyDescent="0.2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  <c r="AD786" s="112"/>
      <c r="AE786" s="112"/>
      <c r="AF786" s="112"/>
      <c r="AG786" s="112"/>
    </row>
    <row r="787" spans="1:33" ht="12.75" customHeight="1" x14ac:dyDescent="0.2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  <c r="AD787" s="112"/>
      <c r="AE787" s="112"/>
      <c r="AF787" s="112"/>
      <c r="AG787" s="112"/>
    </row>
    <row r="788" spans="1:33" ht="12.75" customHeight="1" x14ac:dyDescent="0.2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  <c r="AD788" s="112"/>
      <c r="AE788" s="112"/>
      <c r="AF788" s="112"/>
      <c r="AG788" s="112"/>
    </row>
    <row r="789" spans="1:33" ht="12.75" customHeight="1" x14ac:dyDescent="0.2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  <c r="AD789" s="112"/>
      <c r="AE789" s="112"/>
      <c r="AF789" s="112"/>
      <c r="AG789" s="112"/>
    </row>
    <row r="790" spans="1:33" ht="12.75" customHeight="1" x14ac:dyDescent="0.2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  <c r="AD790" s="112"/>
      <c r="AE790" s="112"/>
      <c r="AF790" s="112"/>
      <c r="AG790" s="112"/>
    </row>
    <row r="791" spans="1:33" ht="12.75" customHeight="1" x14ac:dyDescent="0.2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  <c r="AD791" s="112"/>
      <c r="AE791" s="112"/>
      <c r="AF791" s="112"/>
      <c r="AG791" s="112"/>
    </row>
    <row r="792" spans="1:33" ht="12.75" customHeight="1" x14ac:dyDescent="0.2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  <c r="AD792" s="112"/>
      <c r="AE792" s="112"/>
      <c r="AF792" s="112"/>
      <c r="AG792" s="112"/>
    </row>
    <row r="793" spans="1:33" ht="12.75" customHeight="1" x14ac:dyDescent="0.2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  <c r="AD793" s="112"/>
      <c r="AE793" s="112"/>
      <c r="AF793" s="112"/>
      <c r="AG793" s="112"/>
    </row>
    <row r="794" spans="1:33" ht="12.75" customHeight="1" x14ac:dyDescent="0.2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  <c r="AD794" s="112"/>
      <c r="AE794" s="112"/>
      <c r="AF794" s="112"/>
      <c r="AG794" s="112"/>
    </row>
    <row r="795" spans="1:33" ht="12.75" customHeight="1" x14ac:dyDescent="0.2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  <c r="AD795" s="112"/>
      <c r="AE795" s="112"/>
      <c r="AF795" s="112"/>
      <c r="AG795" s="112"/>
    </row>
    <row r="796" spans="1:33" ht="12.75" customHeight="1" x14ac:dyDescent="0.2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  <c r="AD796" s="112"/>
      <c r="AE796" s="112"/>
      <c r="AF796" s="112"/>
      <c r="AG796" s="112"/>
    </row>
    <row r="797" spans="1:33" ht="12.75" customHeight="1" x14ac:dyDescent="0.2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  <c r="AD797" s="112"/>
      <c r="AE797" s="112"/>
      <c r="AF797" s="112"/>
      <c r="AG797" s="112"/>
    </row>
    <row r="798" spans="1:33" ht="12.75" customHeight="1" x14ac:dyDescent="0.2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  <c r="AD798" s="112"/>
      <c r="AE798" s="112"/>
      <c r="AF798" s="112"/>
      <c r="AG798" s="112"/>
    </row>
    <row r="799" spans="1:33" ht="12.75" customHeight="1" x14ac:dyDescent="0.2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  <c r="AD799" s="112"/>
      <c r="AE799" s="112"/>
      <c r="AF799" s="112"/>
      <c r="AG799" s="112"/>
    </row>
    <row r="800" spans="1:33" ht="12.75" customHeight="1" x14ac:dyDescent="0.2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  <c r="AD800" s="112"/>
      <c r="AE800" s="112"/>
      <c r="AF800" s="112"/>
      <c r="AG800" s="112"/>
    </row>
    <row r="801" spans="1:33" ht="12.75" customHeight="1" x14ac:dyDescent="0.2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  <c r="AD801" s="112"/>
      <c r="AE801" s="112"/>
      <c r="AF801" s="112"/>
      <c r="AG801" s="112"/>
    </row>
    <row r="802" spans="1:33" ht="12.75" customHeight="1" x14ac:dyDescent="0.2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  <c r="AD802" s="112"/>
      <c r="AE802" s="112"/>
      <c r="AF802" s="112"/>
      <c r="AG802" s="112"/>
    </row>
    <row r="803" spans="1:33" ht="12.75" customHeight="1" x14ac:dyDescent="0.2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  <c r="AD803" s="112"/>
      <c r="AE803" s="112"/>
      <c r="AF803" s="112"/>
      <c r="AG803" s="112"/>
    </row>
    <row r="804" spans="1:33" ht="12.75" customHeight="1" x14ac:dyDescent="0.2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  <c r="AD804" s="112"/>
      <c r="AE804" s="112"/>
      <c r="AF804" s="112"/>
      <c r="AG804" s="112"/>
    </row>
    <row r="805" spans="1:33" ht="12.75" customHeight="1" x14ac:dyDescent="0.2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  <c r="AD805" s="112"/>
      <c r="AE805" s="112"/>
      <c r="AF805" s="112"/>
      <c r="AG805" s="112"/>
    </row>
    <row r="806" spans="1:33" ht="12.75" customHeight="1" x14ac:dyDescent="0.2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  <c r="AD806" s="112"/>
      <c r="AE806" s="112"/>
      <c r="AF806" s="112"/>
      <c r="AG806" s="112"/>
    </row>
    <row r="807" spans="1:33" ht="12.75" customHeight="1" x14ac:dyDescent="0.2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  <c r="AD807" s="112"/>
      <c r="AE807" s="112"/>
      <c r="AF807" s="112"/>
      <c r="AG807" s="112"/>
    </row>
    <row r="808" spans="1:33" ht="12.75" customHeight="1" x14ac:dyDescent="0.2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  <c r="AD808" s="112"/>
      <c r="AE808" s="112"/>
      <c r="AF808" s="112"/>
      <c r="AG808" s="112"/>
    </row>
    <row r="809" spans="1:33" ht="12.75" customHeight="1" x14ac:dyDescent="0.2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  <c r="AD809" s="112"/>
      <c r="AE809" s="112"/>
      <c r="AF809" s="112"/>
      <c r="AG809" s="112"/>
    </row>
    <row r="810" spans="1:33" ht="12.75" customHeight="1" x14ac:dyDescent="0.2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  <c r="AD810" s="112"/>
      <c r="AE810" s="112"/>
      <c r="AF810" s="112"/>
      <c r="AG810" s="112"/>
    </row>
    <row r="811" spans="1:33" ht="12.75" customHeight="1" x14ac:dyDescent="0.2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  <c r="AD811" s="112"/>
      <c r="AE811" s="112"/>
      <c r="AF811" s="112"/>
      <c r="AG811" s="112"/>
    </row>
    <row r="812" spans="1:33" ht="12.75" customHeight="1" x14ac:dyDescent="0.2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  <c r="AD812" s="112"/>
      <c r="AE812" s="112"/>
      <c r="AF812" s="112"/>
      <c r="AG812" s="112"/>
    </row>
    <row r="813" spans="1:33" ht="12.75" customHeight="1" x14ac:dyDescent="0.2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  <c r="AD813" s="112"/>
      <c r="AE813" s="112"/>
      <c r="AF813" s="112"/>
      <c r="AG813" s="112"/>
    </row>
    <row r="814" spans="1:33" ht="12.75" customHeight="1" x14ac:dyDescent="0.2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  <c r="AD814" s="112"/>
      <c r="AE814" s="112"/>
      <c r="AF814" s="112"/>
      <c r="AG814" s="112"/>
    </row>
    <row r="815" spans="1:33" ht="12.75" customHeight="1" x14ac:dyDescent="0.2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  <c r="AD815" s="112"/>
      <c r="AE815" s="112"/>
      <c r="AF815" s="112"/>
      <c r="AG815" s="112"/>
    </row>
    <row r="816" spans="1:33" ht="12.75" customHeight="1" x14ac:dyDescent="0.2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  <c r="AD816" s="112"/>
      <c r="AE816" s="112"/>
      <c r="AF816" s="112"/>
      <c r="AG816" s="112"/>
    </row>
    <row r="817" spans="1:33" ht="12.75" customHeight="1" x14ac:dyDescent="0.2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  <c r="AD817" s="112"/>
      <c r="AE817" s="112"/>
      <c r="AF817" s="112"/>
      <c r="AG817" s="112"/>
    </row>
    <row r="818" spans="1:33" ht="12.75" customHeight="1" x14ac:dyDescent="0.2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  <c r="AD818" s="112"/>
      <c r="AE818" s="112"/>
      <c r="AF818" s="112"/>
      <c r="AG818" s="112"/>
    </row>
    <row r="819" spans="1:33" ht="12.75" customHeight="1" x14ac:dyDescent="0.2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  <c r="AD819" s="112"/>
      <c r="AE819" s="112"/>
      <c r="AF819" s="112"/>
      <c r="AG819" s="112"/>
    </row>
    <row r="820" spans="1:33" ht="12.75" customHeight="1" x14ac:dyDescent="0.2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  <c r="AD820" s="112"/>
      <c r="AE820" s="112"/>
      <c r="AF820" s="112"/>
      <c r="AG820" s="112"/>
    </row>
    <row r="821" spans="1:33" ht="12.75" customHeight="1" x14ac:dyDescent="0.2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  <c r="AD821" s="112"/>
      <c r="AE821" s="112"/>
      <c r="AF821" s="112"/>
      <c r="AG821" s="112"/>
    </row>
    <row r="822" spans="1:33" ht="12.75" customHeight="1" x14ac:dyDescent="0.2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  <c r="AD822" s="112"/>
      <c r="AE822" s="112"/>
      <c r="AF822" s="112"/>
      <c r="AG822" s="112"/>
    </row>
    <row r="823" spans="1:33" ht="12.75" customHeight="1" x14ac:dyDescent="0.2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  <c r="AD823" s="112"/>
      <c r="AE823" s="112"/>
      <c r="AF823" s="112"/>
      <c r="AG823" s="112"/>
    </row>
    <row r="824" spans="1:33" ht="12.75" customHeight="1" x14ac:dyDescent="0.2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  <c r="AD824" s="112"/>
      <c r="AE824" s="112"/>
      <c r="AF824" s="112"/>
      <c r="AG824" s="112"/>
    </row>
    <row r="825" spans="1:33" ht="12.75" customHeight="1" x14ac:dyDescent="0.2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  <c r="AD825" s="112"/>
      <c r="AE825" s="112"/>
      <c r="AF825" s="112"/>
      <c r="AG825" s="112"/>
    </row>
    <row r="826" spans="1:33" ht="12.75" customHeight="1" x14ac:dyDescent="0.2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  <c r="AD826" s="112"/>
      <c r="AE826" s="112"/>
      <c r="AF826" s="112"/>
      <c r="AG826" s="112"/>
    </row>
    <row r="827" spans="1:33" ht="12.75" customHeight="1" x14ac:dyDescent="0.2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  <c r="AD827" s="112"/>
      <c r="AE827" s="112"/>
      <c r="AF827" s="112"/>
      <c r="AG827" s="112"/>
    </row>
    <row r="828" spans="1:33" ht="12.75" customHeight="1" x14ac:dyDescent="0.2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  <c r="AD828" s="112"/>
      <c r="AE828" s="112"/>
      <c r="AF828" s="112"/>
      <c r="AG828" s="112"/>
    </row>
    <row r="829" spans="1:33" ht="12.75" customHeight="1" x14ac:dyDescent="0.2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  <c r="AD829" s="112"/>
      <c r="AE829" s="112"/>
      <c r="AF829" s="112"/>
      <c r="AG829" s="112"/>
    </row>
    <row r="830" spans="1:33" ht="12.75" customHeight="1" x14ac:dyDescent="0.2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  <c r="AD830" s="112"/>
      <c r="AE830" s="112"/>
      <c r="AF830" s="112"/>
      <c r="AG830" s="112"/>
    </row>
    <row r="831" spans="1:33" ht="12.75" customHeight="1" x14ac:dyDescent="0.2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  <c r="AD831" s="112"/>
      <c r="AE831" s="112"/>
      <c r="AF831" s="112"/>
      <c r="AG831" s="112"/>
    </row>
    <row r="832" spans="1:33" ht="12.75" customHeight="1" x14ac:dyDescent="0.2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  <c r="AD832" s="112"/>
      <c r="AE832" s="112"/>
      <c r="AF832" s="112"/>
      <c r="AG832" s="112"/>
    </row>
    <row r="833" spans="1:33" ht="12.75" customHeight="1" x14ac:dyDescent="0.2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  <c r="AD833" s="112"/>
      <c r="AE833" s="112"/>
      <c r="AF833" s="112"/>
      <c r="AG833" s="112"/>
    </row>
    <row r="834" spans="1:33" ht="12.75" customHeight="1" x14ac:dyDescent="0.2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  <c r="AD834" s="112"/>
      <c r="AE834" s="112"/>
      <c r="AF834" s="112"/>
      <c r="AG834" s="112"/>
    </row>
    <row r="835" spans="1:33" ht="12.75" customHeight="1" x14ac:dyDescent="0.2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  <c r="AD835" s="112"/>
      <c r="AE835" s="112"/>
      <c r="AF835" s="112"/>
      <c r="AG835" s="112"/>
    </row>
    <row r="836" spans="1:33" ht="12.75" customHeight="1" x14ac:dyDescent="0.2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  <c r="AD836" s="112"/>
      <c r="AE836" s="112"/>
      <c r="AF836" s="112"/>
      <c r="AG836" s="112"/>
    </row>
    <row r="837" spans="1:33" ht="12.75" customHeight="1" x14ac:dyDescent="0.2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  <c r="AD837" s="112"/>
      <c r="AE837" s="112"/>
      <c r="AF837" s="112"/>
      <c r="AG837" s="112"/>
    </row>
    <row r="838" spans="1:33" ht="12.75" customHeight="1" x14ac:dyDescent="0.2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  <c r="AD838" s="112"/>
      <c r="AE838" s="112"/>
      <c r="AF838" s="112"/>
      <c r="AG838" s="112"/>
    </row>
    <row r="839" spans="1:33" ht="12.75" customHeight="1" x14ac:dyDescent="0.2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  <c r="AD839" s="112"/>
      <c r="AE839" s="112"/>
      <c r="AF839" s="112"/>
      <c r="AG839" s="112"/>
    </row>
    <row r="840" spans="1:33" ht="12.75" customHeight="1" x14ac:dyDescent="0.2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  <c r="AD840" s="112"/>
      <c r="AE840" s="112"/>
      <c r="AF840" s="112"/>
      <c r="AG840" s="112"/>
    </row>
    <row r="841" spans="1:33" ht="12.75" customHeight="1" x14ac:dyDescent="0.2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  <c r="AD841" s="112"/>
      <c r="AE841" s="112"/>
      <c r="AF841" s="112"/>
      <c r="AG841" s="112"/>
    </row>
    <row r="842" spans="1:33" ht="12.75" customHeight="1" x14ac:dyDescent="0.2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  <c r="AD842" s="112"/>
      <c r="AE842" s="112"/>
      <c r="AF842" s="112"/>
      <c r="AG842" s="112"/>
    </row>
    <row r="843" spans="1:33" ht="12.75" customHeight="1" x14ac:dyDescent="0.2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  <c r="AD843" s="112"/>
      <c r="AE843" s="112"/>
      <c r="AF843" s="112"/>
      <c r="AG843" s="112"/>
    </row>
    <row r="844" spans="1:33" ht="12.75" customHeight="1" x14ac:dyDescent="0.2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  <c r="AD844" s="112"/>
      <c r="AE844" s="112"/>
      <c r="AF844" s="112"/>
      <c r="AG844" s="112"/>
    </row>
    <row r="845" spans="1:33" ht="12.75" customHeight="1" x14ac:dyDescent="0.2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  <c r="AD845" s="112"/>
      <c r="AE845" s="112"/>
      <c r="AF845" s="112"/>
      <c r="AG845" s="112"/>
    </row>
    <row r="846" spans="1:33" ht="12.75" customHeight="1" x14ac:dyDescent="0.2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  <c r="AD846" s="112"/>
      <c r="AE846" s="112"/>
      <c r="AF846" s="112"/>
      <c r="AG846" s="112"/>
    </row>
    <row r="847" spans="1:33" ht="12.75" customHeight="1" x14ac:dyDescent="0.2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  <c r="AD847" s="112"/>
      <c r="AE847" s="112"/>
      <c r="AF847" s="112"/>
      <c r="AG847" s="112"/>
    </row>
    <row r="848" spans="1:33" ht="12.75" customHeight="1" x14ac:dyDescent="0.2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  <c r="AD848" s="112"/>
      <c r="AE848" s="112"/>
      <c r="AF848" s="112"/>
      <c r="AG848" s="112"/>
    </row>
    <row r="849" spans="1:33" ht="12.75" customHeight="1" x14ac:dyDescent="0.2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  <c r="AD849" s="112"/>
      <c r="AE849" s="112"/>
      <c r="AF849" s="112"/>
      <c r="AG849" s="112"/>
    </row>
    <row r="850" spans="1:33" ht="12.75" customHeight="1" x14ac:dyDescent="0.2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  <c r="AD850" s="112"/>
      <c r="AE850" s="112"/>
      <c r="AF850" s="112"/>
      <c r="AG850" s="112"/>
    </row>
    <row r="851" spans="1:33" ht="12.75" customHeight="1" x14ac:dyDescent="0.2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  <c r="AD851" s="112"/>
      <c r="AE851" s="112"/>
      <c r="AF851" s="112"/>
      <c r="AG851" s="112"/>
    </row>
    <row r="852" spans="1:33" ht="12.75" customHeight="1" x14ac:dyDescent="0.2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  <c r="AD852" s="112"/>
      <c r="AE852" s="112"/>
      <c r="AF852" s="112"/>
      <c r="AG852" s="112"/>
    </row>
    <row r="853" spans="1:33" ht="12.75" customHeight="1" x14ac:dyDescent="0.2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  <c r="AD853" s="112"/>
      <c r="AE853" s="112"/>
      <c r="AF853" s="112"/>
      <c r="AG853" s="112"/>
    </row>
    <row r="854" spans="1:33" ht="12.75" customHeight="1" x14ac:dyDescent="0.2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  <c r="AD854" s="112"/>
      <c r="AE854" s="112"/>
      <c r="AF854" s="112"/>
      <c r="AG854" s="112"/>
    </row>
    <row r="855" spans="1:33" ht="12.75" customHeight="1" x14ac:dyDescent="0.2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  <c r="AD855" s="112"/>
      <c r="AE855" s="112"/>
      <c r="AF855" s="112"/>
      <c r="AG855" s="112"/>
    </row>
    <row r="856" spans="1:33" ht="12.75" customHeight="1" x14ac:dyDescent="0.2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  <c r="AD856" s="112"/>
      <c r="AE856" s="112"/>
      <c r="AF856" s="112"/>
      <c r="AG856" s="112"/>
    </row>
    <row r="857" spans="1:33" ht="12.75" customHeight="1" x14ac:dyDescent="0.2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  <c r="AD857" s="112"/>
      <c r="AE857" s="112"/>
      <c r="AF857" s="112"/>
      <c r="AG857" s="112"/>
    </row>
    <row r="858" spans="1:33" ht="12.75" customHeight="1" x14ac:dyDescent="0.2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  <c r="AD858" s="112"/>
      <c r="AE858" s="112"/>
      <c r="AF858" s="112"/>
      <c r="AG858" s="112"/>
    </row>
    <row r="859" spans="1:33" ht="12.75" customHeight="1" x14ac:dyDescent="0.2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  <c r="AD859" s="112"/>
      <c r="AE859" s="112"/>
      <c r="AF859" s="112"/>
      <c r="AG859" s="112"/>
    </row>
    <row r="860" spans="1:33" ht="12.75" customHeight="1" x14ac:dyDescent="0.2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  <c r="AD860" s="112"/>
      <c r="AE860" s="112"/>
      <c r="AF860" s="112"/>
      <c r="AG860" s="112"/>
    </row>
    <row r="861" spans="1:33" ht="12.75" customHeight="1" x14ac:dyDescent="0.2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  <c r="AD861" s="112"/>
      <c r="AE861" s="112"/>
      <c r="AF861" s="112"/>
      <c r="AG861" s="112"/>
    </row>
    <row r="862" spans="1:33" ht="12.75" customHeight="1" x14ac:dyDescent="0.2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  <c r="AD862" s="112"/>
      <c r="AE862" s="112"/>
      <c r="AF862" s="112"/>
      <c r="AG862" s="112"/>
    </row>
    <row r="863" spans="1:33" ht="12.75" customHeight="1" x14ac:dyDescent="0.2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  <c r="AD863" s="112"/>
      <c r="AE863" s="112"/>
      <c r="AF863" s="112"/>
      <c r="AG863" s="112"/>
    </row>
    <row r="864" spans="1:33" ht="12.75" customHeight="1" x14ac:dyDescent="0.2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  <c r="AD864" s="112"/>
      <c r="AE864" s="112"/>
      <c r="AF864" s="112"/>
      <c r="AG864" s="112"/>
    </row>
    <row r="865" spans="1:33" ht="12.75" customHeight="1" x14ac:dyDescent="0.2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  <c r="AD865" s="112"/>
      <c r="AE865" s="112"/>
      <c r="AF865" s="112"/>
      <c r="AG865" s="112"/>
    </row>
    <row r="866" spans="1:33" ht="12.75" customHeight="1" x14ac:dyDescent="0.2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  <c r="AD866" s="112"/>
      <c r="AE866" s="112"/>
      <c r="AF866" s="112"/>
      <c r="AG866" s="112"/>
    </row>
    <row r="867" spans="1:33" ht="12.75" customHeight="1" x14ac:dyDescent="0.2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  <c r="AD867" s="112"/>
      <c r="AE867" s="112"/>
      <c r="AF867" s="112"/>
      <c r="AG867" s="112"/>
    </row>
    <row r="868" spans="1:33" ht="12.75" customHeight="1" x14ac:dyDescent="0.2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  <c r="AD868" s="112"/>
      <c r="AE868" s="112"/>
      <c r="AF868" s="112"/>
      <c r="AG868" s="112"/>
    </row>
    <row r="869" spans="1:33" ht="12.75" customHeight="1" x14ac:dyDescent="0.2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  <c r="AD869" s="112"/>
      <c r="AE869" s="112"/>
      <c r="AF869" s="112"/>
      <c r="AG869" s="112"/>
    </row>
    <row r="870" spans="1:33" ht="12.75" customHeight="1" x14ac:dyDescent="0.2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  <c r="AD870" s="112"/>
      <c r="AE870" s="112"/>
      <c r="AF870" s="112"/>
      <c r="AG870" s="112"/>
    </row>
    <row r="871" spans="1:33" ht="12.75" customHeight="1" x14ac:dyDescent="0.2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  <c r="AD871" s="112"/>
      <c r="AE871" s="112"/>
      <c r="AF871" s="112"/>
      <c r="AG871" s="112"/>
    </row>
    <row r="872" spans="1:33" ht="12.75" customHeight="1" x14ac:dyDescent="0.2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  <c r="AD872" s="112"/>
      <c r="AE872" s="112"/>
      <c r="AF872" s="112"/>
      <c r="AG872" s="112"/>
    </row>
    <row r="873" spans="1:33" ht="12.75" customHeight="1" x14ac:dyDescent="0.2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  <c r="AD873" s="112"/>
      <c r="AE873" s="112"/>
      <c r="AF873" s="112"/>
      <c r="AG873" s="112"/>
    </row>
    <row r="874" spans="1:33" ht="12.75" customHeight="1" x14ac:dyDescent="0.2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  <c r="AD874" s="112"/>
      <c r="AE874" s="112"/>
      <c r="AF874" s="112"/>
      <c r="AG874" s="112"/>
    </row>
    <row r="875" spans="1:33" ht="12.75" customHeight="1" x14ac:dyDescent="0.2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  <c r="AD875" s="112"/>
      <c r="AE875" s="112"/>
      <c r="AF875" s="112"/>
      <c r="AG875" s="112"/>
    </row>
    <row r="876" spans="1:33" ht="12.75" customHeight="1" x14ac:dyDescent="0.2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  <c r="AD876" s="112"/>
      <c r="AE876" s="112"/>
      <c r="AF876" s="112"/>
      <c r="AG876" s="112"/>
    </row>
    <row r="877" spans="1:33" ht="12.75" customHeight="1" x14ac:dyDescent="0.2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  <c r="AD877" s="112"/>
      <c r="AE877" s="112"/>
      <c r="AF877" s="112"/>
      <c r="AG877" s="112"/>
    </row>
    <row r="878" spans="1:33" ht="12.75" customHeight="1" x14ac:dyDescent="0.2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  <c r="AD878" s="112"/>
      <c r="AE878" s="112"/>
      <c r="AF878" s="112"/>
      <c r="AG878" s="112"/>
    </row>
    <row r="879" spans="1:33" ht="12.75" customHeight="1" x14ac:dyDescent="0.2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  <c r="AC879" s="112"/>
      <c r="AD879" s="112"/>
      <c r="AE879" s="112"/>
      <c r="AF879" s="112"/>
      <c r="AG879" s="112"/>
    </row>
    <row r="880" spans="1:33" ht="12.75" customHeight="1" x14ac:dyDescent="0.2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  <c r="AD880" s="112"/>
      <c r="AE880" s="112"/>
      <c r="AF880" s="112"/>
      <c r="AG880" s="112"/>
    </row>
    <row r="881" spans="1:33" ht="12.75" customHeight="1" x14ac:dyDescent="0.2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  <c r="AD881" s="112"/>
      <c r="AE881" s="112"/>
      <c r="AF881" s="112"/>
      <c r="AG881" s="112"/>
    </row>
    <row r="882" spans="1:33" ht="12.75" customHeight="1" x14ac:dyDescent="0.2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  <c r="AD882" s="112"/>
      <c r="AE882" s="112"/>
      <c r="AF882" s="112"/>
      <c r="AG882" s="112"/>
    </row>
    <row r="883" spans="1:33" ht="12.75" customHeight="1" x14ac:dyDescent="0.2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  <c r="AD883" s="112"/>
      <c r="AE883" s="112"/>
      <c r="AF883" s="112"/>
      <c r="AG883" s="112"/>
    </row>
    <row r="884" spans="1:33" ht="12.75" customHeight="1" x14ac:dyDescent="0.2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  <c r="AD884" s="112"/>
      <c r="AE884" s="112"/>
      <c r="AF884" s="112"/>
      <c r="AG884" s="112"/>
    </row>
    <row r="885" spans="1:33" ht="12.75" customHeight="1" x14ac:dyDescent="0.2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  <c r="AD885" s="112"/>
      <c r="AE885" s="112"/>
      <c r="AF885" s="112"/>
      <c r="AG885" s="112"/>
    </row>
    <row r="886" spans="1:33" ht="12.75" customHeight="1" x14ac:dyDescent="0.2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  <c r="AD886" s="112"/>
      <c r="AE886" s="112"/>
      <c r="AF886" s="112"/>
      <c r="AG886" s="112"/>
    </row>
    <row r="887" spans="1:33" ht="12.75" customHeight="1" x14ac:dyDescent="0.2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  <c r="AD887" s="112"/>
      <c r="AE887" s="112"/>
      <c r="AF887" s="112"/>
      <c r="AG887" s="112"/>
    </row>
    <row r="888" spans="1:33" ht="12.75" customHeight="1" x14ac:dyDescent="0.2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  <c r="AD888" s="112"/>
      <c r="AE888" s="112"/>
      <c r="AF888" s="112"/>
      <c r="AG888" s="112"/>
    </row>
    <row r="889" spans="1:33" ht="12.75" customHeight="1" x14ac:dyDescent="0.2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  <c r="AD889" s="112"/>
      <c r="AE889" s="112"/>
      <c r="AF889" s="112"/>
      <c r="AG889" s="112"/>
    </row>
    <row r="890" spans="1:33" ht="12.75" customHeight="1" x14ac:dyDescent="0.2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  <c r="AD890" s="112"/>
      <c r="AE890" s="112"/>
      <c r="AF890" s="112"/>
      <c r="AG890" s="112"/>
    </row>
    <row r="891" spans="1:33" ht="12.75" customHeight="1" x14ac:dyDescent="0.2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  <c r="AD891" s="112"/>
      <c r="AE891" s="112"/>
      <c r="AF891" s="112"/>
      <c r="AG891" s="112"/>
    </row>
    <row r="892" spans="1:33" ht="12.75" customHeight="1" x14ac:dyDescent="0.2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  <c r="AD892" s="112"/>
      <c r="AE892" s="112"/>
      <c r="AF892" s="112"/>
      <c r="AG892" s="112"/>
    </row>
    <row r="893" spans="1:33" ht="12.75" customHeight="1" x14ac:dyDescent="0.2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  <c r="AD893" s="112"/>
      <c r="AE893" s="112"/>
      <c r="AF893" s="112"/>
      <c r="AG893" s="112"/>
    </row>
    <row r="894" spans="1:33" ht="12.75" customHeight="1" x14ac:dyDescent="0.2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  <c r="AD894" s="112"/>
      <c r="AE894" s="112"/>
      <c r="AF894" s="112"/>
      <c r="AG894" s="112"/>
    </row>
    <row r="895" spans="1:33" ht="12.75" customHeight="1" x14ac:dyDescent="0.2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  <c r="AD895" s="112"/>
      <c r="AE895" s="112"/>
      <c r="AF895" s="112"/>
      <c r="AG895" s="112"/>
    </row>
    <row r="896" spans="1:33" ht="12.75" customHeight="1" x14ac:dyDescent="0.2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  <c r="AD896" s="112"/>
      <c r="AE896" s="112"/>
      <c r="AF896" s="112"/>
      <c r="AG896" s="112"/>
    </row>
    <row r="897" spans="1:33" ht="12.75" customHeight="1" x14ac:dyDescent="0.2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  <c r="AD897" s="112"/>
      <c r="AE897" s="112"/>
      <c r="AF897" s="112"/>
      <c r="AG897" s="112"/>
    </row>
    <row r="898" spans="1:33" ht="12.75" customHeight="1" x14ac:dyDescent="0.2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  <c r="AD898" s="112"/>
      <c r="AE898" s="112"/>
      <c r="AF898" s="112"/>
      <c r="AG898" s="112"/>
    </row>
    <row r="899" spans="1:33" ht="12.75" customHeight="1" x14ac:dyDescent="0.2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  <c r="AD899" s="112"/>
      <c r="AE899" s="112"/>
      <c r="AF899" s="112"/>
      <c r="AG899" s="112"/>
    </row>
    <row r="900" spans="1:33" ht="12.75" customHeight="1" x14ac:dyDescent="0.2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  <c r="AD900" s="112"/>
      <c r="AE900" s="112"/>
      <c r="AF900" s="112"/>
      <c r="AG900" s="112"/>
    </row>
    <row r="901" spans="1:33" ht="12.75" customHeight="1" x14ac:dyDescent="0.2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  <c r="AD901" s="112"/>
      <c r="AE901" s="112"/>
      <c r="AF901" s="112"/>
      <c r="AG901" s="112"/>
    </row>
    <row r="902" spans="1:33" ht="12.75" customHeight="1" x14ac:dyDescent="0.2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  <c r="AD902" s="112"/>
      <c r="AE902" s="112"/>
      <c r="AF902" s="112"/>
      <c r="AG902" s="112"/>
    </row>
    <row r="903" spans="1:33" ht="12.75" customHeight="1" x14ac:dyDescent="0.2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  <c r="AD903" s="112"/>
      <c r="AE903" s="112"/>
      <c r="AF903" s="112"/>
      <c r="AG903" s="112"/>
    </row>
    <row r="904" spans="1:33" ht="12.75" customHeight="1" x14ac:dyDescent="0.2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  <c r="AD904" s="112"/>
      <c r="AE904" s="112"/>
      <c r="AF904" s="112"/>
      <c r="AG904" s="112"/>
    </row>
    <row r="905" spans="1:33" ht="12.75" customHeight="1" x14ac:dyDescent="0.2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  <c r="AD905" s="112"/>
      <c r="AE905" s="112"/>
      <c r="AF905" s="112"/>
      <c r="AG905" s="112"/>
    </row>
    <row r="906" spans="1:33" ht="12.75" customHeight="1" x14ac:dyDescent="0.2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2"/>
      <c r="AD906" s="112"/>
      <c r="AE906" s="112"/>
      <c r="AF906" s="112"/>
      <c r="AG906" s="112"/>
    </row>
    <row r="907" spans="1:33" ht="12.75" customHeight="1" x14ac:dyDescent="0.2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2"/>
      <c r="AD907" s="112"/>
      <c r="AE907" s="112"/>
      <c r="AF907" s="112"/>
      <c r="AG907" s="112"/>
    </row>
    <row r="908" spans="1:33" ht="12.75" customHeight="1" x14ac:dyDescent="0.2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2"/>
      <c r="AD908" s="112"/>
      <c r="AE908" s="112"/>
      <c r="AF908" s="112"/>
      <c r="AG908" s="112"/>
    </row>
    <row r="909" spans="1:33" ht="12.75" customHeight="1" x14ac:dyDescent="0.2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2"/>
      <c r="AD909" s="112"/>
      <c r="AE909" s="112"/>
      <c r="AF909" s="112"/>
      <c r="AG909" s="112"/>
    </row>
    <row r="910" spans="1:33" ht="12.75" customHeight="1" x14ac:dyDescent="0.2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2"/>
      <c r="AD910" s="112"/>
      <c r="AE910" s="112"/>
      <c r="AF910" s="112"/>
      <c r="AG910" s="112"/>
    </row>
    <row r="911" spans="1:33" ht="12.75" customHeight="1" x14ac:dyDescent="0.2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2"/>
      <c r="AD911" s="112"/>
      <c r="AE911" s="112"/>
      <c r="AF911" s="112"/>
      <c r="AG911" s="112"/>
    </row>
    <row r="912" spans="1:33" ht="12.75" customHeight="1" x14ac:dyDescent="0.2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2"/>
      <c r="AD912" s="112"/>
      <c r="AE912" s="112"/>
      <c r="AF912" s="112"/>
      <c r="AG912" s="112"/>
    </row>
    <row r="913" spans="1:33" ht="12.75" customHeight="1" x14ac:dyDescent="0.2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2"/>
      <c r="AD913" s="112"/>
      <c r="AE913" s="112"/>
      <c r="AF913" s="112"/>
      <c r="AG913" s="112"/>
    </row>
    <row r="914" spans="1:33" ht="12.75" customHeight="1" x14ac:dyDescent="0.2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2"/>
      <c r="AD914" s="112"/>
      <c r="AE914" s="112"/>
      <c r="AF914" s="112"/>
      <c r="AG914" s="112"/>
    </row>
    <row r="915" spans="1:33" ht="12.75" customHeight="1" x14ac:dyDescent="0.2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2"/>
      <c r="AD915" s="112"/>
      <c r="AE915" s="112"/>
      <c r="AF915" s="112"/>
      <c r="AG915" s="112"/>
    </row>
    <row r="916" spans="1:33" ht="12.75" customHeight="1" x14ac:dyDescent="0.2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2"/>
      <c r="AD916" s="112"/>
      <c r="AE916" s="112"/>
      <c r="AF916" s="112"/>
      <c r="AG916" s="112"/>
    </row>
    <row r="917" spans="1:33" ht="12.75" customHeight="1" x14ac:dyDescent="0.2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2"/>
      <c r="AD917" s="112"/>
      <c r="AE917" s="112"/>
      <c r="AF917" s="112"/>
      <c r="AG917" s="112"/>
    </row>
    <row r="918" spans="1:33" ht="12.75" customHeight="1" x14ac:dyDescent="0.2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2"/>
      <c r="AD918" s="112"/>
      <c r="AE918" s="112"/>
      <c r="AF918" s="112"/>
      <c r="AG918" s="112"/>
    </row>
    <row r="919" spans="1:33" ht="12.75" customHeight="1" x14ac:dyDescent="0.2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2"/>
      <c r="AD919" s="112"/>
      <c r="AE919" s="112"/>
      <c r="AF919" s="112"/>
      <c r="AG919" s="112"/>
    </row>
    <row r="920" spans="1:33" ht="12.75" customHeight="1" x14ac:dyDescent="0.2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2"/>
      <c r="AD920" s="112"/>
      <c r="AE920" s="112"/>
      <c r="AF920" s="112"/>
      <c r="AG920" s="112"/>
    </row>
    <row r="921" spans="1:33" ht="12.75" customHeight="1" x14ac:dyDescent="0.2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2"/>
      <c r="AD921" s="112"/>
      <c r="AE921" s="112"/>
      <c r="AF921" s="112"/>
      <c r="AG921" s="112"/>
    </row>
    <row r="922" spans="1:33" ht="12.75" customHeight="1" x14ac:dyDescent="0.2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2"/>
      <c r="AD922" s="112"/>
      <c r="AE922" s="112"/>
      <c r="AF922" s="112"/>
      <c r="AG922" s="112"/>
    </row>
    <row r="923" spans="1:33" ht="12.75" customHeight="1" x14ac:dyDescent="0.2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2"/>
      <c r="AD923" s="112"/>
      <c r="AE923" s="112"/>
      <c r="AF923" s="112"/>
      <c r="AG923" s="112"/>
    </row>
    <row r="924" spans="1:33" ht="12.75" customHeight="1" x14ac:dyDescent="0.2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2"/>
      <c r="AD924" s="112"/>
      <c r="AE924" s="112"/>
      <c r="AF924" s="112"/>
      <c r="AG924" s="112"/>
    </row>
    <row r="925" spans="1:33" ht="12.75" customHeight="1" x14ac:dyDescent="0.2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2"/>
      <c r="AD925" s="112"/>
      <c r="AE925" s="112"/>
      <c r="AF925" s="112"/>
      <c r="AG925" s="112"/>
    </row>
    <row r="926" spans="1:33" ht="12.75" customHeight="1" x14ac:dyDescent="0.2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2"/>
      <c r="AD926" s="112"/>
      <c r="AE926" s="112"/>
      <c r="AF926" s="112"/>
      <c r="AG926" s="112"/>
    </row>
    <row r="927" spans="1:33" ht="12.75" customHeight="1" x14ac:dyDescent="0.2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2"/>
      <c r="AD927" s="112"/>
      <c r="AE927" s="112"/>
      <c r="AF927" s="112"/>
      <c r="AG927" s="112"/>
    </row>
    <row r="928" spans="1:33" ht="12.75" customHeight="1" x14ac:dyDescent="0.2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2"/>
      <c r="AD928" s="112"/>
      <c r="AE928" s="112"/>
      <c r="AF928" s="112"/>
      <c r="AG928" s="112"/>
    </row>
    <row r="929" spans="1:33" ht="12.75" customHeight="1" x14ac:dyDescent="0.2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2"/>
      <c r="AD929" s="112"/>
      <c r="AE929" s="112"/>
      <c r="AF929" s="112"/>
      <c r="AG929" s="112"/>
    </row>
    <row r="930" spans="1:33" ht="12.75" customHeight="1" x14ac:dyDescent="0.2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2"/>
      <c r="AD930" s="112"/>
      <c r="AE930" s="112"/>
      <c r="AF930" s="112"/>
      <c r="AG930" s="112"/>
    </row>
    <row r="931" spans="1:33" ht="12.75" customHeight="1" x14ac:dyDescent="0.2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2"/>
      <c r="AD931" s="112"/>
      <c r="AE931" s="112"/>
      <c r="AF931" s="112"/>
      <c r="AG931" s="112"/>
    </row>
    <row r="932" spans="1:33" ht="12.75" customHeight="1" x14ac:dyDescent="0.2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2"/>
      <c r="AD932" s="112"/>
      <c r="AE932" s="112"/>
      <c r="AF932" s="112"/>
      <c r="AG932" s="112"/>
    </row>
    <row r="933" spans="1:33" ht="12.75" customHeight="1" x14ac:dyDescent="0.2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2"/>
      <c r="AD933" s="112"/>
      <c r="AE933" s="112"/>
      <c r="AF933" s="112"/>
      <c r="AG933" s="112"/>
    </row>
    <row r="934" spans="1:33" ht="12.75" customHeight="1" x14ac:dyDescent="0.2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2"/>
      <c r="AD934" s="112"/>
      <c r="AE934" s="112"/>
      <c r="AF934" s="112"/>
      <c r="AG934" s="112"/>
    </row>
    <row r="935" spans="1:33" ht="12.75" customHeight="1" x14ac:dyDescent="0.2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2"/>
      <c r="AD935" s="112"/>
      <c r="AE935" s="112"/>
      <c r="AF935" s="112"/>
      <c r="AG935" s="112"/>
    </row>
    <row r="936" spans="1:33" ht="12.75" customHeight="1" x14ac:dyDescent="0.2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2"/>
      <c r="AD936" s="112"/>
      <c r="AE936" s="112"/>
      <c r="AF936" s="112"/>
      <c r="AG936" s="112"/>
    </row>
    <row r="937" spans="1:33" ht="12.75" customHeight="1" x14ac:dyDescent="0.2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2"/>
      <c r="AD937" s="112"/>
      <c r="AE937" s="112"/>
      <c r="AF937" s="112"/>
      <c r="AG937" s="112"/>
    </row>
    <row r="938" spans="1:33" ht="12.75" customHeight="1" x14ac:dyDescent="0.2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2"/>
      <c r="AD938" s="112"/>
      <c r="AE938" s="112"/>
      <c r="AF938" s="112"/>
      <c r="AG938" s="112"/>
    </row>
    <row r="939" spans="1:33" ht="12.75" customHeight="1" x14ac:dyDescent="0.2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2"/>
      <c r="AD939" s="112"/>
      <c r="AE939" s="112"/>
      <c r="AF939" s="112"/>
      <c r="AG939" s="112"/>
    </row>
    <row r="940" spans="1:33" ht="12.75" customHeight="1" x14ac:dyDescent="0.2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2"/>
      <c r="AD940" s="112"/>
      <c r="AE940" s="112"/>
      <c r="AF940" s="112"/>
      <c r="AG940" s="112"/>
    </row>
    <row r="941" spans="1:33" ht="12.75" customHeight="1" x14ac:dyDescent="0.2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2"/>
      <c r="AD941" s="112"/>
      <c r="AE941" s="112"/>
      <c r="AF941" s="112"/>
      <c r="AG941" s="112"/>
    </row>
    <row r="942" spans="1:33" ht="12.75" customHeight="1" x14ac:dyDescent="0.2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2"/>
      <c r="AD942" s="112"/>
      <c r="AE942" s="112"/>
      <c r="AF942" s="112"/>
      <c r="AG942" s="112"/>
    </row>
    <row r="943" spans="1:33" ht="12.75" customHeight="1" x14ac:dyDescent="0.2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2"/>
      <c r="AD943" s="112"/>
      <c r="AE943" s="112"/>
      <c r="AF943" s="112"/>
      <c r="AG943" s="112"/>
    </row>
    <row r="944" spans="1:33" ht="12.75" customHeight="1" x14ac:dyDescent="0.2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2"/>
      <c r="AD944" s="112"/>
      <c r="AE944" s="112"/>
      <c r="AF944" s="112"/>
      <c r="AG944" s="112"/>
    </row>
    <row r="945" spans="1:33" ht="12.75" customHeight="1" x14ac:dyDescent="0.2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2"/>
      <c r="AD945" s="112"/>
      <c r="AE945" s="112"/>
      <c r="AF945" s="112"/>
      <c r="AG945" s="112"/>
    </row>
    <row r="946" spans="1:33" ht="12.75" customHeight="1" x14ac:dyDescent="0.2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2"/>
      <c r="AD946" s="112"/>
      <c r="AE946" s="112"/>
      <c r="AF946" s="112"/>
      <c r="AG946" s="112"/>
    </row>
    <row r="947" spans="1:33" ht="12.75" customHeight="1" x14ac:dyDescent="0.2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2"/>
      <c r="AD947" s="112"/>
      <c r="AE947" s="112"/>
      <c r="AF947" s="112"/>
      <c r="AG947" s="112"/>
    </row>
    <row r="948" spans="1:33" ht="12.75" customHeight="1" x14ac:dyDescent="0.2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2"/>
      <c r="AD948" s="112"/>
      <c r="AE948" s="112"/>
      <c r="AF948" s="112"/>
      <c r="AG948" s="112"/>
    </row>
    <row r="949" spans="1:33" ht="12.75" customHeight="1" x14ac:dyDescent="0.2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2"/>
      <c r="AD949" s="112"/>
      <c r="AE949" s="112"/>
      <c r="AF949" s="112"/>
      <c r="AG949" s="112"/>
    </row>
    <row r="950" spans="1:33" ht="12.75" customHeight="1" x14ac:dyDescent="0.2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2"/>
      <c r="AD950" s="112"/>
      <c r="AE950" s="112"/>
      <c r="AF950" s="112"/>
      <c r="AG950" s="112"/>
    </row>
    <row r="951" spans="1:33" ht="12.75" customHeight="1" x14ac:dyDescent="0.2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2"/>
      <c r="AD951" s="112"/>
      <c r="AE951" s="112"/>
      <c r="AF951" s="112"/>
      <c r="AG951" s="112"/>
    </row>
    <row r="952" spans="1:33" ht="12.75" customHeight="1" x14ac:dyDescent="0.2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2"/>
      <c r="AD952" s="112"/>
      <c r="AE952" s="112"/>
      <c r="AF952" s="112"/>
      <c r="AG952" s="112"/>
    </row>
    <row r="953" spans="1:33" ht="12.75" customHeight="1" x14ac:dyDescent="0.2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2"/>
      <c r="AD953" s="112"/>
      <c r="AE953" s="112"/>
      <c r="AF953" s="112"/>
      <c r="AG953" s="112"/>
    </row>
    <row r="954" spans="1:33" ht="12.75" customHeight="1" x14ac:dyDescent="0.2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2"/>
      <c r="AD954" s="112"/>
      <c r="AE954" s="112"/>
      <c r="AF954" s="112"/>
      <c r="AG954" s="112"/>
    </row>
    <row r="955" spans="1:33" ht="12.75" customHeight="1" x14ac:dyDescent="0.2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2"/>
      <c r="AD955" s="112"/>
      <c r="AE955" s="112"/>
      <c r="AF955" s="112"/>
      <c r="AG955" s="112"/>
    </row>
    <row r="956" spans="1:33" ht="12.75" customHeight="1" x14ac:dyDescent="0.2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2"/>
      <c r="AD956" s="112"/>
      <c r="AE956" s="112"/>
      <c r="AF956" s="112"/>
      <c r="AG956" s="112"/>
    </row>
    <row r="957" spans="1:33" ht="12.75" customHeight="1" x14ac:dyDescent="0.2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2"/>
      <c r="AD957" s="112"/>
      <c r="AE957" s="112"/>
      <c r="AF957" s="112"/>
      <c r="AG957" s="112"/>
    </row>
    <row r="958" spans="1:33" ht="12.75" customHeight="1" x14ac:dyDescent="0.2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2"/>
      <c r="AD958" s="112"/>
      <c r="AE958" s="112"/>
      <c r="AF958" s="112"/>
      <c r="AG958" s="112"/>
    </row>
    <row r="959" spans="1:33" ht="12.75" customHeight="1" x14ac:dyDescent="0.2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2"/>
      <c r="AD959" s="112"/>
      <c r="AE959" s="112"/>
      <c r="AF959" s="112"/>
      <c r="AG959" s="112"/>
    </row>
    <row r="960" spans="1:33" ht="12.75" customHeight="1" x14ac:dyDescent="0.2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2"/>
      <c r="AD960" s="112"/>
      <c r="AE960" s="112"/>
      <c r="AF960" s="112"/>
      <c r="AG960" s="112"/>
    </row>
    <row r="961" spans="1:33" ht="12.75" customHeight="1" x14ac:dyDescent="0.2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2"/>
      <c r="AD961" s="112"/>
      <c r="AE961" s="112"/>
      <c r="AF961" s="112"/>
      <c r="AG961" s="112"/>
    </row>
    <row r="962" spans="1:33" ht="12.75" customHeight="1" x14ac:dyDescent="0.2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2"/>
      <c r="AD962" s="112"/>
      <c r="AE962" s="112"/>
      <c r="AF962" s="112"/>
      <c r="AG962" s="112"/>
    </row>
    <row r="963" spans="1:33" ht="12.75" customHeight="1" x14ac:dyDescent="0.2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2"/>
      <c r="AD963" s="112"/>
      <c r="AE963" s="112"/>
      <c r="AF963" s="112"/>
      <c r="AG963" s="112"/>
    </row>
    <row r="964" spans="1:33" ht="12.75" customHeight="1" x14ac:dyDescent="0.2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2"/>
      <c r="AD964" s="112"/>
      <c r="AE964" s="112"/>
      <c r="AF964" s="112"/>
      <c r="AG964" s="112"/>
    </row>
    <row r="965" spans="1:33" ht="12.75" customHeight="1" x14ac:dyDescent="0.2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2"/>
      <c r="AD965" s="112"/>
      <c r="AE965" s="112"/>
      <c r="AF965" s="112"/>
      <c r="AG965" s="112"/>
    </row>
    <row r="966" spans="1:33" ht="12.75" customHeight="1" x14ac:dyDescent="0.2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2"/>
      <c r="AD966" s="112"/>
      <c r="AE966" s="112"/>
      <c r="AF966" s="112"/>
      <c r="AG966" s="112"/>
    </row>
    <row r="967" spans="1:33" ht="12.75" customHeight="1" x14ac:dyDescent="0.2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2"/>
      <c r="AD967" s="112"/>
      <c r="AE967" s="112"/>
      <c r="AF967" s="112"/>
      <c r="AG967" s="112"/>
    </row>
    <row r="968" spans="1:33" ht="12.75" customHeight="1" x14ac:dyDescent="0.2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2"/>
      <c r="AD968" s="112"/>
      <c r="AE968" s="112"/>
      <c r="AF968" s="112"/>
      <c r="AG968" s="112"/>
    </row>
    <row r="969" spans="1:33" ht="12.75" customHeight="1" x14ac:dyDescent="0.2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2"/>
      <c r="AD969" s="112"/>
      <c r="AE969" s="112"/>
      <c r="AF969" s="112"/>
      <c r="AG969" s="112"/>
    </row>
    <row r="970" spans="1:33" ht="12.75" customHeight="1" x14ac:dyDescent="0.2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2"/>
      <c r="AD970" s="112"/>
      <c r="AE970" s="112"/>
      <c r="AF970" s="112"/>
      <c r="AG970" s="112"/>
    </row>
    <row r="971" spans="1:33" ht="12.75" customHeight="1" x14ac:dyDescent="0.2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2"/>
      <c r="AD971" s="112"/>
      <c r="AE971" s="112"/>
      <c r="AF971" s="112"/>
      <c r="AG971" s="112"/>
    </row>
    <row r="972" spans="1:33" ht="12.75" customHeight="1" x14ac:dyDescent="0.2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2"/>
      <c r="AD972" s="112"/>
      <c r="AE972" s="112"/>
      <c r="AF972" s="112"/>
      <c r="AG972" s="112"/>
    </row>
    <row r="973" spans="1:33" ht="12.75" customHeight="1" x14ac:dyDescent="0.2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2"/>
      <c r="AD973" s="112"/>
      <c r="AE973" s="112"/>
      <c r="AF973" s="112"/>
      <c r="AG973" s="112"/>
    </row>
    <row r="974" spans="1:33" ht="12.75" customHeight="1" x14ac:dyDescent="0.2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2"/>
      <c r="AD974" s="112"/>
      <c r="AE974" s="112"/>
      <c r="AF974" s="112"/>
      <c r="AG974" s="112"/>
    </row>
    <row r="975" spans="1:33" ht="12.75" customHeight="1" x14ac:dyDescent="0.2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2"/>
      <c r="AD975" s="112"/>
      <c r="AE975" s="112"/>
      <c r="AF975" s="112"/>
      <c r="AG975" s="112"/>
    </row>
    <row r="976" spans="1:33" ht="12.75" customHeight="1" x14ac:dyDescent="0.2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  <c r="AA976" s="112"/>
      <c r="AB976" s="112"/>
      <c r="AC976" s="112"/>
      <c r="AD976" s="112"/>
      <c r="AE976" s="112"/>
      <c r="AF976" s="112"/>
      <c r="AG976" s="112"/>
    </row>
    <row r="977" spans="1:33" ht="12.75" customHeight="1" x14ac:dyDescent="0.2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2"/>
      <c r="AD977" s="112"/>
      <c r="AE977" s="112"/>
      <c r="AF977" s="112"/>
      <c r="AG977" s="112"/>
    </row>
    <row r="978" spans="1:33" ht="12.75" customHeight="1" x14ac:dyDescent="0.2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2"/>
      <c r="AD978" s="112"/>
      <c r="AE978" s="112"/>
      <c r="AF978" s="112"/>
      <c r="AG978" s="112"/>
    </row>
    <row r="979" spans="1:33" ht="12.75" customHeight="1" x14ac:dyDescent="0.2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2"/>
      <c r="AD979" s="112"/>
      <c r="AE979" s="112"/>
      <c r="AF979" s="112"/>
      <c r="AG979" s="112"/>
    </row>
    <row r="980" spans="1:33" ht="12.75" customHeight="1" x14ac:dyDescent="0.2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2"/>
      <c r="AD980" s="112"/>
      <c r="AE980" s="112"/>
      <c r="AF980" s="112"/>
      <c r="AG980" s="112"/>
    </row>
    <row r="981" spans="1:33" ht="12.75" customHeight="1" x14ac:dyDescent="0.2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2"/>
      <c r="AD981" s="112"/>
      <c r="AE981" s="112"/>
      <c r="AF981" s="112"/>
      <c r="AG981" s="112"/>
    </row>
    <row r="982" spans="1:33" ht="12.75" customHeight="1" x14ac:dyDescent="0.2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2"/>
      <c r="AD982" s="112"/>
      <c r="AE982" s="112"/>
      <c r="AF982" s="112"/>
      <c r="AG982" s="112"/>
    </row>
    <row r="983" spans="1:33" ht="12.75" customHeight="1" x14ac:dyDescent="0.2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2"/>
      <c r="AD983" s="112"/>
      <c r="AE983" s="112"/>
      <c r="AF983" s="112"/>
      <c r="AG983" s="112"/>
    </row>
    <row r="984" spans="1:33" ht="12.75" customHeight="1" x14ac:dyDescent="0.2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2"/>
      <c r="AD984" s="112"/>
      <c r="AE984" s="112"/>
      <c r="AF984" s="112"/>
      <c r="AG984" s="112"/>
    </row>
    <row r="985" spans="1:33" ht="12.75" customHeight="1" x14ac:dyDescent="0.2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2"/>
      <c r="AD985" s="112"/>
      <c r="AE985" s="112"/>
      <c r="AF985" s="112"/>
      <c r="AG985" s="112"/>
    </row>
    <row r="986" spans="1:33" ht="12.75" customHeight="1" x14ac:dyDescent="0.2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2"/>
      <c r="AD986" s="112"/>
      <c r="AE986" s="112"/>
      <c r="AF986" s="112"/>
      <c r="AG986" s="112"/>
    </row>
    <row r="987" spans="1:33" ht="12.75" customHeight="1" x14ac:dyDescent="0.2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2"/>
      <c r="AD987" s="112"/>
      <c r="AE987" s="112"/>
      <c r="AF987" s="112"/>
      <c r="AG987" s="112"/>
    </row>
    <row r="988" spans="1:33" ht="12.75" customHeight="1" x14ac:dyDescent="0.2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2"/>
      <c r="AD988" s="112"/>
      <c r="AE988" s="112"/>
      <c r="AF988" s="112"/>
      <c r="AG988" s="112"/>
    </row>
    <row r="989" spans="1:33" ht="12.75" customHeight="1" x14ac:dyDescent="0.2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2"/>
      <c r="AD989" s="112"/>
      <c r="AE989" s="112"/>
      <c r="AF989" s="112"/>
      <c r="AG989" s="112"/>
    </row>
    <row r="990" spans="1:33" ht="12.75" customHeight="1" x14ac:dyDescent="0.2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2"/>
      <c r="AD990" s="112"/>
      <c r="AE990" s="112"/>
      <c r="AF990" s="112"/>
      <c r="AG990" s="112"/>
    </row>
    <row r="991" spans="1:33" ht="12.75" customHeight="1" x14ac:dyDescent="0.2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2"/>
      <c r="AD991" s="112"/>
      <c r="AE991" s="112"/>
      <c r="AF991" s="112"/>
      <c r="AG991" s="112"/>
    </row>
  </sheetData>
  <sheetProtection sheet="1" objects="1" scenarios="1" selectLockedCells="1"/>
  <mergeCells count="11">
    <mergeCell ref="R10:S10"/>
    <mergeCell ref="T10:U10"/>
    <mergeCell ref="V10:W10"/>
    <mergeCell ref="C19:D19"/>
    <mergeCell ref="E19:F19"/>
    <mergeCell ref="G27:I27"/>
    <mergeCell ref="J27:L27"/>
    <mergeCell ref="M27:O27"/>
    <mergeCell ref="E10:G10"/>
    <mergeCell ref="H10:J10"/>
    <mergeCell ref="K10:M10"/>
  </mergeCells>
  <pageMargins left="0.7" right="0.7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Z1008"/>
  <sheetViews>
    <sheetView workbookViewId="0">
      <selection sqref="A1:XFD1048576"/>
    </sheetView>
  </sheetViews>
  <sheetFormatPr baseColWidth="10" defaultColWidth="12.6640625" defaultRowHeight="15" customHeight="1" x14ac:dyDescent="0.15"/>
  <cols>
    <col min="1" max="1" width="7.1640625" customWidth="1"/>
    <col min="2" max="2" width="41.1640625" customWidth="1"/>
    <col min="3" max="3" width="95.1640625" customWidth="1"/>
    <col min="4" max="5" width="7.1640625" customWidth="1"/>
    <col min="6" max="6" width="50.5" customWidth="1"/>
    <col min="7" max="7" width="7.1640625" hidden="1" customWidth="1"/>
    <col min="8" max="26" width="7.1640625" customWidth="1"/>
  </cols>
  <sheetData>
    <row r="1" spans="1:26" ht="30.75" customHeight="1" x14ac:dyDescent="0.2">
      <c r="A1" s="36" t="s">
        <v>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6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6" x14ac:dyDescent="0.2">
      <c r="A3" s="38" t="s">
        <v>57</v>
      </c>
      <c r="B3" s="111" t="s">
        <v>58</v>
      </c>
      <c r="C3" s="102"/>
      <c r="D3" s="102"/>
      <c r="E3" s="102"/>
      <c r="F3" s="102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6" x14ac:dyDescent="0.2">
      <c r="A4" s="38"/>
      <c r="B4" s="37" t="s">
        <v>59</v>
      </c>
      <c r="C4" s="37" t="s">
        <v>60</v>
      </c>
      <c r="D4" s="40"/>
      <c r="E4" s="40"/>
      <c r="F4" s="40"/>
      <c r="G4" s="37" t="s">
        <v>39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6" x14ac:dyDescent="0.2">
      <c r="A5" s="38"/>
      <c r="B5" s="37" t="s">
        <v>61</v>
      </c>
      <c r="C5" s="37" t="s">
        <v>62</v>
      </c>
      <c r="D5" s="40"/>
      <c r="E5" s="40"/>
      <c r="F5" s="40"/>
      <c r="G5" s="37" t="s">
        <v>15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6" x14ac:dyDescent="0.2">
      <c r="A6" s="38"/>
      <c r="B6" s="37" t="s">
        <v>63</v>
      </c>
      <c r="C6" s="37" t="s">
        <v>64</v>
      </c>
      <c r="D6" s="40"/>
      <c r="E6" s="40"/>
      <c r="F6" s="40"/>
      <c r="G6" s="37" t="s">
        <v>65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6" x14ac:dyDescent="0.2">
      <c r="A7" s="38"/>
      <c r="B7" s="37" t="s">
        <v>66</v>
      </c>
      <c r="C7" s="37" t="s">
        <v>67</v>
      </c>
      <c r="D7" s="40"/>
      <c r="E7" s="40"/>
      <c r="F7" s="40"/>
      <c r="G7" s="37" t="s">
        <v>68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6" x14ac:dyDescent="0.2">
      <c r="A8" s="38"/>
      <c r="B8" s="37" t="s">
        <v>69</v>
      </c>
      <c r="C8" s="37" t="s">
        <v>70</v>
      </c>
      <c r="D8" s="40"/>
      <c r="E8" s="40"/>
      <c r="F8" s="40"/>
      <c r="G8" s="37" t="s">
        <v>71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6.75" customHeight="1" x14ac:dyDescent="0.2">
      <c r="A9" s="38"/>
      <c r="B9" s="41"/>
      <c r="C9" s="41"/>
      <c r="D9" s="41"/>
      <c r="E9" s="41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21" customHeight="1" x14ac:dyDescent="0.2">
      <c r="A10" s="38" t="s">
        <v>72</v>
      </c>
      <c r="B10" s="111" t="s">
        <v>73</v>
      </c>
      <c r="C10" s="102"/>
      <c r="D10" s="102"/>
      <c r="E10" s="102"/>
      <c r="F10" s="102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6" x14ac:dyDescent="0.2">
      <c r="A11" s="42" t="s">
        <v>74</v>
      </c>
      <c r="B11" s="37" t="s">
        <v>75</v>
      </c>
      <c r="C11" s="40"/>
      <c r="D11" s="40"/>
      <c r="E11" s="40"/>
      <c r="F11" s="40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6" x14ac:dyDescent="0.2">
      <c r="A12" s="38"/>
      <c r="B12" s="37" t="s">
        <v>76</v>
      </c>
      <c r="C12" s="40"/>
      <c r="D12" s="40"/>
      <c r="E12" s="40"/>
      <c r="F12" s="40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8" customHeight="1" x14ac:dyDescent="0.2">
      <c r="A13" s="42" t="s">
        <v>77</v>
      </c>
      <c r="B13" s="37" t="s">
        <v>78</v>
      </c>
      <c r="C13" s="41"/>
      <c r="D13" s="41"/>
      <c r="E13" s="41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61.5" customHeight="1" x14ac:dyDescent="0.2">
      <c r="A14" s="38"/>
      <c r="B14" s="43" t="s">
        <v>79</v>
      </c>
      <c r="C14" s="43" t="s">
        <v>80</v>
      </c>
      <c r="E14" s="41"/>
      <c r="F14" s="41"/>
      <c r="G14" s="41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6" customHeight="1" x14ac:dyDescent="0.2">
      <c r="A15" s="38"/>
      <c r="B15" s="41"/>
      <c r="C15" s="41"/>
      <c r="D15" s="41"/>
      <c r="E15" s="41"/>
      <c r="F15" s="41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8" customHeight="1" x14ac:dyDescent="0.2">
      <c r="A16" s="38" t="s">
        <v>81</v>
      </c>
      <c r="B16" s="111" t="s">
        <v>82</v>
      </c>
      <c r="C16" s="102"/>
      <c r="D16" s="102"/>
      <c r="E16" s="102"/>
      <c r="F16" s="102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6" x14ac:dyDescent="0.2">
      <c r="A17" s="42" t="s">
        <v>74</v>
      </c>
      <c r="B17" s="37" t="s">
        <v>83</v>
      </c>
      <c r="C17" s="40"/>
      <c r="D17" s="40"/>
      <c r="E17" s="40"/>
      <c r="F17" s="40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6" x14ac:dyDescent="0.2">
      <c r="A18" s="38"/>
      <c r="B18" s="37" t="s">
        <v>84</v>
      </c>
      <c r="C18" s="40"/>
      <c r="D18" s="40"/>
      <c r="E18" s="40"/>
      <c r="F18" s="40"/>
      <c r="G18" s="45" t="s">
        <v>33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27.75" customHeight="1" x14ac:dyDescent="0.2">
      <c r="A19" s="42" t="s">
        <v>77</v>
      </c>
      <c r="B19" s="37" t="s">
        <v>85</v>
      </c>
      <c r="C19" s="39"/>
      <c r="D19" s="37"/>
      <c r="E19" s="37"/>
      <c r="F19" s="37"/>
      <c r="G19" s="45" t="s">
        <v>34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63.75" customHeight="1" x14ac:dyDescent="0.2">
      <c r="A20" s="42"/>
      <c r="B20" s="43" t="s">
        <v>86</v>
      </c>
      <c r="C20" s="43" t="s">
        <v>87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8.25" customHeight="1" x14ac:dyDescent="0.2">
      <c r="A21" s="42"/>
      <c r="B21" s="41"/>
      <c r="C21" s="41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31.5" customHeight="1" x14ac:dyDescent="0.2">
      <c r="A22" s="44" t="s">
        <v>88</v>
      </c>
      <c r="B22" s="111" t="s">
        <v>89</v>
      </c>
      <c r="C22" s="102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6" x14ac:dyDescent="0.2">
      <c r="A23" s="37"/>
      <c r="B23" s="37" t="s">
        <v>59</v>
      </c>
      <c r="C23" s="37" t="s">
        <v>90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6" x14ac:dyDescent="0.2">
      <c r="A24" s="37"/>
      <c r="B24" s="37" t="s">
        <v>69</v>
      </c>
      <c r="C24" s="37" t="s">
        <v>91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2.75" customHeight="1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2.75" customHeigh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2.75" customHeigh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2.7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2.75" customHeight="1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2.75" customHeight="1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2.75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2.75" customHeight="1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2.75" customHeigh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2.75" customHeight="1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2.75" customHeight="1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2.75" customHeigh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2.75" customHeight="1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2.75" customHeight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2.75" customHeight="1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2.75" customHeight="1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2.75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2.75" customHeight="1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2.75" customHeight="1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2.75" customHeight="1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2.75" customHeight="1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2.75" customHeight="1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2.75" customHeight="1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2.75" customHeight="1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2.75" customHeight="1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2.75" customHeight="1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2.75" customHeight="1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2.75" customHeight="1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2.75" customHeight="1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2.75" customHeigh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2.75" customHeight="1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2.75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2.75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2.75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2.75" customHeigh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2.75" customHeigh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2.75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2.75" customHeight="1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2.75" customHeight="1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2.75" customHeight="1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2.75" customHeight="1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2.75" customHeight="1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2.75" customHeight="1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2.75" customHeight="1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2.75" customHeigh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2.75" customHeight="1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2.75" customHeight="1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2.75" customHeight="1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2.75" customHeight="1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2.75" customHeight="1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2.75" customHeight="1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2.75" customHeight="1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2.75" customHeight="1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2.75" customHeight="1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2.75" customHeight="1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2.75" customHeigh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2.75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2.75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2.75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2.75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2.75" customHeigh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2.75" customHeight="1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2.75" customHeight="1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2.75" customHeight="1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2.75" customHeight="1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2.75" customHeight="1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2.75" customHeight="1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2.75" customHeight="1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2.75" customHeight="1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2.75" customHeight="1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2.75" customHeight="1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2.75" customHeight="1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2.75" customHeight="1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2.75" customHeight="1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2.75" customHeight="1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2.75" customHeight="1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2.75" customHeight="1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2.75" customHeight="1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2.75" customHeight="1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2.75" customHeight="1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2.75" customHeight="1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2.75" customHeight="1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2.75" customHeight="1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2.75" customHeight="1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2.75" customHeight="1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2.75" customHeight="1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2.75" customHeight="1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2.75" customHeight="1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2.75" customHeight="1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2.75" customHeight="1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2.75" customHeight="1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2.75" customHeight="1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2.75" customHeight="1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2.75" customHeight="1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2.75" customHeight="1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2.75" customHeight="1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2.75" customHeight="1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2.75" customHeight="1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2.75" customHeight="1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2.75" customHeight="1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2.75" customHeight="1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2.75" customHeight="1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2.75" customHeight="1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2.75" customHeight="1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2.75" customHeight="1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2.75" customHeight="1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2.75" customHeight="1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2.75" customHeight="1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2.75" customHeight="1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2.75" customHeight="1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2.75" customHeight="1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2.75" customHeight="1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2.75" customHeight="1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2.75" customHeight="1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2.75" customHeight="1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2.75" customHeight="1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2.75" customHeight="1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2.75" customHeight="1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2.75" customHeight="1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2.75" customHeight="1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2.75" customHeight="1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2.75" customHeight="1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2.75" customHeight="1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2.75" customHeight="1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2.75" customHeight="1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2.75" customHeight="1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2.75" customHeight="1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2.75" customHeight="1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2.75" customHeight="1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2.75" customHeight="1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2.75" customHeight="1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2.75" customHeight="1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2.75" customHeight="1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2.75" customHeight="1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2.75" customHeight="1" x14ac:dyDescent="0.2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2.75" customHeight="1" x14ac:dyDescent="0.2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2.75" customHeight="1" x14ac:dyDescent="0.2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2.75" customHeight="1" x14ac:dyDescent="0.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2.75" customHeight="1" x14ac:dyDescent="0.2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2.75" customHeight="1" x14ac:dyDescent="0.2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2.75" customHeight="1" x14ac:dyDescent="0.2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2.75" customHeight="1" x14ac:dyDescent="0.2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2.75" customHeight="1" x14ac:dyDescent="0.2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2.75" customHeight="1" x14ac:dyDescent="0.2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2.75" customHeight="1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2.75" customHeight="1" x14ac:dyDescent="0.2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2.75" customHeight="1" x14ac:dyDescent="0.2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2.75" customHeight="1" x14ac:dyDescent="0.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2.75" customHeight="1" x14ac:dyDescent="0.2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2.75" customHeight="1" x14ac:dyDescent="0.2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2.75" customHeight="1" x14ac:dyDescent="0.2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2.75" customHeight="1" x14ac:dyDescent="0.2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2.75" customHeight="1" x14ac:dyDescent="0.2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2.75" customHeight="1" x14ac:dyDescent="0.2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2.75" customHeight="1" x14ac:dyDescent="0.2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2.75" customHeight="1" x14ac:dyDescent="0.2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2.75" customHeight="1" x14ac:dyDescent="0.2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2.75" customHeight="1" x14ac:dyDescent="0.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2.75" customHeight="1" x14ac:dyDescent="0.2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2.75" customHeight="1" x14ac:dyDescent="0.2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2.75" customHeight="1" x14ac:dyDescent="0.2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2.75" customHeight="1" x14ac:dyDescent="0.2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2.75" customHeight="1" x14ac:dyDescent="0.2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2.75" customHeight="1" x14ac:dyDescent="0.2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2.75" customHeight="1" x14ac:dyDescent="0.2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2.75" customHeight="1" x14ac:dyDescent="0.2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2.75" customHeight="1" x14ac:dyDescent="0.2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2.75" customHeight="1" x14ac:dyDescent="0.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2.75" customHeight="1" x14ac:dyDescent="0.2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2.75" customHeight="1" x14ac:dyDescent="0.2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2.75" customHeight="1" x14ac:dyDescent="0.2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2.75" customHeight="1" x14ac:dyDescent="0.2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2.75" customHeight="1" x14ac:dyDescent="0.2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2.75" customHeight="1" x14ac:dyDescent="0.2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2.75" customHeight="1" x14ac:dyDescent="0.2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2.75" customHeight="1" x14ac:dyDescent="0.2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2.75" customHeight="1" x14ac:dyDescent="0.2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2.75" customHeight="1" x14ac:dyDescent="0.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2.75" customHeight="1" x14ac:dyDescent="0.2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2.75" customHeight="1" x14ac:dyDescent="0.2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2.75" customHeight="1" x14ac:dyDescent="0.2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2.75" customHeight="1" x14ac:dyDescent="0.2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2.75" customHeight="1" x14ac:dyDescent="0.2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2.75" customHeight="1" x14ac:dyDescent="0.2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2.75" customHeight="1" x14ac:dyDescent="0.2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2.75" customHeight="1" x14ac:dyDescent="0.2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2.75" customHeight="1" x14ac:dyDescent="0.2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2.75" customHeight="1" x14ac:dyDescent="0.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2.75" customHeight="1" x14ac:dyDescent="0.2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2.75" customHeight="1" x14ac:dyDescent="0.2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2.75" customHeight="1" x14ac:dyDescent="0.2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2.75" customHeight="1" x14ac:dyDescent="0.2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2.75" customHeight="1" x14ac:dyDescent="0.2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2.75" customHeight="1" x14ac:dyDescent="0.2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2.75" customHeight="1" x14ac:dyDescent="0.2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2.75" customHeight="1" x14ac:dyDescent="0.2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2.75" customHeight="1" x14ac:dyDescent="0.2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2.75" customHeight="1" x14ac:dyDescent="0.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2.75" customHeight="1" x14ac:dyDescent="0.2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2.75" customHeight="1" x14ac:dyDescent="0.2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2.75" customHeight="1" x14ac:dyDescent="0.2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2.75" customHeight="1" x14ac:dyDescent="0.2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2.75" customHeight="1" x14ac:dyDescent="0.2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2.75" customHeight="1" x14ac:dyDescent="0.2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2.75" customHeight="1" x14ac:dyDescent="0.2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2.75" customHeight="1" x14ac:dyDescent="0.2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2.75" customHeight="1" x14ac:dyDescent="0.2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2.75" customHeight="1" x14ac:dyDescent="0.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2.75" customHeight="1" x14ac:dyDescent="0.2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2.75" customHeight="1" x14ac:dyDescent="0.2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2.75" customHeight="1" x14ac:dyDescent="0.2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2.75" customHeight="1" x14ac:dyDescent="0.2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2.75" customHeight="1" x14ac:dyDescent="0.2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2.75" customHeight="1" x14ac:dyDescent="0.2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2.75" customHeight="1" x14ac:dyDescent="0.2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2.75" customHeight="1" x14ac:dyDescent="0.2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12.75" customHeight="1" x14ac:dyDescent="0.2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12.75" customHeight="1" x14ac:dyDescent="0.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12.75" customHeight="1" x14ac:dyDescent="0.2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12.75" customHeight="1" x14ac:dyDescent="0.2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2.75" customHeight="1" x14ac:dyDescent="0.2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2.75" customHeight="1" x14ac:dyDescent="0.2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2.75" customHeight="1" x14ac:dyDescent="0.2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2.75" customHeight="1" x14ac:dyDescent="0.2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12.75" customHeight="1" x14ac:dyDescent="0.2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2.75" customHeight="1" x14ac:dyDescent="0.2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2.75" customHeight="1" x14ac:dyDescent="0.2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2.75" customHeight="1" x14ac:dyDescent="0.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2.75" customHeight="1" x14ac:dyDescent="0.2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12.75" customHeight="1" x14ac:dyDescent="0.2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12.75" customHeight="1" x14ac:dyDescent="0.2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12.75" customHeight="1" x14ac:dyDescent="0.2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12.75" customHeight="1" x14ac:dyDescent="0.2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12.75" customHeight="1" x14ac:dyDescent="0.2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12.75" customHeight="1" x14ac:dyDescent="0.2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2.75" customHeight="1" x14ac:dyDescent="0.2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12.75" customHeight="1" x14ac:dyDescent="0.2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12.75" customHeight="1" x14ac:dyDescent="0.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12.75" customHeight="1" x14ac:dyDescent="0.2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12.75" customHeight="1" x14ac:dyDescent="0.2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12.75" customHeight="1" x14ac:dyDescent="0.2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2.75" customHeight="1" x14ac:dyDescent="0.2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12.75" customHeight="1" x14ac:dyDescent="0.2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12.75" customHeight="1" x14ac:dyDescent="0.2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12.75" customHeight="1" x14ac:dyDescent="0.2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12.75" customHeight="1" x14ac:dyDescent="0.2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12.75" customHeight="1" x14ac:dyDescent="0.2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12.75" customHeight="1" x14ac:dyDescent="0.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12.75" customHeight="1" x14ac:dyDescent="0.2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2.75" customHeight="1" x14ac:dyDescent="0.2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2.75" customHeight="1" x14ac:dyDescent="0.2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2.75" customHeight="1" x14ac:dyDescent="0.2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12.75" customHeight="1" x14ac:dyDescent="0.2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2.75" customHeight="1" x14ac:dyDescent="0.2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2.75" customHeight="1" x14ac:dyDescent="0.2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2.75" customHeight="1" x14ac:dyDescent="0.2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2.75" customHeight="1" x14ac:dyDescent="0.2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2.75" customHeight="1" x14ac:dyDescent="0.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12.75" customHeight="1" x14ac:dyDescent="0.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12.75" customHeight="1" x14ac:dyDescent="0.2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12.75" customHeight="1" x14ac:dyDescent="0.2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12.75" customHeight="1" x14ac:dyDescent="0.2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12.75" customHeight="1" x14ac:dyDescent="0.2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12.75" customHeight="1" x14ac:dyDescent="0.2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12.75" customHeight="1" x14ac:dyDescent="0.2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12.75" customHeight="1" x14ac:dyDescent="0.2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12.75" customHeight="1" x14ac:dyDescent="0.2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12.75" customHeight="1" x14ac:dyDescent="0.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12.75" customHeight="1" x14ac:dyDescent="0.2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12.75" customHeight="1" x14ac:dyDescent="0.2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12.75" customHeight="1" x14ac:dyDescent="0.2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12.75" customHeight="1" x14ac:dyDescent="0.2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12.75" customHeight="1" x14ac:dyDescent="0.2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12.75" customHeight="1" x14ac:dyDescent="0.2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12.75" customHeight="1" x14ac:dyDescent="0.2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12.75" customHeight="1" x14ac:dyDescent="0.2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12.75" customHeight="1" x14ac:dyDescent="0.2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12.75" customHeight="1" x14ac:dyDescent="0.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12.75" customHeight="1" x14ac:dyDescent="0.2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12.75" customHeight="1" x14ac:dyDescent="0.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12.75" customHeight="1" x14ac:dyDescent="0.2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12.75" customHeight="1" x14ac:dyDescent="0.2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12.75" customHeight="1" x14ac:dyDescent="0.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12.75" customHeight="1" x14ac:dyDescent="0.2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12.75" customHeight="1" x14ac:dyDescent="0.2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12.75" customHeight="1" x14ac:dyDescent="0.2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12.75" customHeight="1" x14ac:dyDescent="0.2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12.75" customHeight="1" x14ac:dyDescent="0.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12.75" customHeight="1" x14ac:dyDescent="0.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12.75" customHeight="1" x14ac:dyDescent="0.2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12.75" customHeight="1" x14ac:dyDescent="0.2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12.75" customHeight="1" x14ac:dyDescent="0.2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12.75" customHeight="1" x14ac:dyDescent="0.2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12.75" customHeight="1" x14ac:dyDescent="0.2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12.75" customHeight="1" x14ac:dyDescent="0.2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12.75" customHeight="1" x14ac:dyDescent="0.2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12.75" customHeight="1" x14ac:dyDescent="0.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12.75" customHeight="1" x14ac:dyDescent="0.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12.75" customHeight="1" x14ac:dyDescent="0.2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12.75" customHeight="1" x14ac:dyDescent="0.2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12.75" customHeight="1" x14ac:dyDescent="0.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12.75" customHeight="1" x14ac:dyDescent="0.2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12.75" customHeight="1" x14ac:dyDescent="0.2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12.75" customHeight="1" x14ac:dyDescent="0.2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12.75" customHeight="1" x14ac:dyDescent="0.2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2.75" customHeight="1" x14ac:dyDescent="0.2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2.75" customHeight="1" x14ac:dyDescent="0.2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2.75" customHeight="1" x14ac:dyDescent="0.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12.75" customHeight="1" x14ac:dyDescent="0.2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2.75" customHeight="1" x14ac:dyDescent="0.2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2.75" customHeight="1" x14ac:dyDescent="0.2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12.75" customHeight="1" x14ac:dyDescent="0.2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12.75" customHeight="1" x14ac:dyDescent="0.2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12.75" customHeight="1" x14ac:dyDescent="0.2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12.75" customHeight="1" x14ac:dyDescent="0.2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12.75" customHeight="1" x14ac:dyDescent="0.2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12.75" customHeight="1" x14ac:dyDescent="0.2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12.75" customHeight="1" x14ac:dyDescent="0.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12.75" customHeight="1" x14ac:dyDescent="0.2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12.75" customHeight="1" x14ac:dyDescent="0.2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12.75" customHeight="1" x14ac:dyDescent="0.2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12.75" customHeight="1" x14ac:dyDescent="0.2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12.75" customHeight="1" x14ac:dyDescent="0.2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12.75" customHeight="1" x14ac:dyDescent="0.2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12.75" customHeight="1" x14ac:dyDescent="0.2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12.75" customHeight="1" x14ac:dyDescent="0.2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12.75" customHeight="1" x14ac:dyDescent="0.2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12.75" customHeight="1" x14ac:dyDescent="0.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12.75" customHeight="1" x14ac:dyDescent="0.2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12.75" customHeight="1" x14ac:dyDescent="0.2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12.75" customHeight="1" x14ac:dyDescent="0.2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12.75" customHeight="1" x14ac:dyDescent="0.2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12.75" customHeight="1" x14ac:dyDescent="0.2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12.75" customHeight="1" x14ac:dyDescent="0.2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12.75" customHeight="1" x14ac:dyDescent="0.2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12.75" customHeight="1" x14ac:dyDescent="0.2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12.75" customHeight="1" x14ac:dyDescent="0.2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12.75" customHeight="1" x14ac:dyDescent="0.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12.75" customHeight="1" x14ac:dyDescent="0.2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12.75" customHeight="1" x14ac:dyDescent="0.2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12.75" customHeight="1" x14ac:dyDescent="0.2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12.75" customHeight="1" x14ac:dyDescent="0.2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12.75" customHeight="1" x14ac:dyDescent="0.2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12.75" customHeight="1" x14ac:dyDescent="0.2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12.75" customHeight="1" x14ac:dyDescent="0.2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12.75" customHeight="1" x14ac:dyDescent="0.2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12.75" customHeight="1" x14ac:dyDescent="0.2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12.75" customHeight="1" x14ac:dyDescent="0.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12.75" customHeight="1" x14ac:dyDescent="0.2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12.75" customHeight="1" x14ac:dyDescent="0.2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12.75" customHeight="1" x14ac:dyDescent="0.2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12.75" customHeight="1" x14ac:dyDescent="0.2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12.75" customHeight="1" x14ac:dyDescent="0.2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12.75" customHeight="1" x14ac:dyDescent="0.2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12.75" customHeight="1" x14ac:dyDescent="0.2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12.75" customHeight="1" x14ac:dyDescent="0.2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12.75" customHeight="1" x14ac:dyDescent="0.2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12.75" customHeight="1" x14ac:dyDescent="0.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12.75" customHeight="1" x14ac:dyDescent="0.2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12.75" customHeight="1" x14ac:dyDescent="0.2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12.75" customHeight="1" x14ac:dyDescent="0.2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12.75" customHeight="1" x14ac:dyDescent="0.2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12.75" customHeight="1" x14ac:dyDescent="0.2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12.75" customHeight="1" x14ac:dyDescent="0.2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12.75" customHeight="1" x14ac:dyDescent="0.2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12.75" customHeight="1" x14ac:dyDescent="0.2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12.75" customHeight="1" x14ac:dyDescent="0.2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12.75" customHeight="1" x14ac:dyDescent="0.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12.75" customHeight="1" x14ac:dyDescent="0.2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12.75" customHeight="1" x14ac:dyDescent="0.2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12.75" customHeight="1" x14ac:dyDescent="0.2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12.75" customHeight="1" x14ac:dyDescent="0.2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12.75" customHeight="1" x14ac:dyDescent="0.2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12.75" customHeight="1" x14ac:dyDescent="0.2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12.75" customHeight="1" x14ac:dyDescent="0.2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12.75" customHeight="1" x14ac:dyDescent="0.2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12.75" customHeight="1" x14ac:dyDescent="0.2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12.75" customHeight="1" x14ac:dyDescent="0.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12.75" customHeight="1" x14ac:dyDescent="0.2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12.75" customHeight="1" x14ac:dyDescent="0.2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12.75" customHeight="1" x14ac:dyDescent="0.2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12.75" customHeight="1" x14ac:dyDescent="0.2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12.75" customHeight="1" x14ac:dyDescent="0.2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12.75" customHeight="1" x14ac:dyDescent="0.2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12.75" customHeight="1" x14ac:dyDescent="0.2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12.75" customHeight="1" x14ac:dyDescent="0.2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12.75" customHeight="1" x14ac:dyDescent="0.2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12.75" customHeight="1" x14ac:dyDescent="0.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12.75" customHeight="1" x14ac:dyDescent="0.2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12.75" customHeight="1" x14ac:dyDescent="0.2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12.75" customHeight="1" x14ac:dyDescent="0.2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12.75" customHeight="1" x14ac:dyDescent="0.2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12.75" customHeight="1" x14ac:dyDescent="0.2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12.75" customHeight="1" x14ac:dyDescent="0.2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12.75" customHeight="1" x14ac:dyDescent="0.2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12.75" customHeight="1" x14ac:dyDescent="0.2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12.75" customHeight="1" x14ac:dyDescent="0.2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12.75" customHeight="1" x14ac:dyDescent="0.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12.75" customHeight="1" x14ac:dyDescent="0.2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12.75" customHeight="1" x14ac:dyDescent="0.2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12.75" customHeight="1" x14ac:dyDescent="0.2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12.75" customHeight="1" x14ac:dyDescent="0.2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12.75" customHeight="1" x14ac:dyDescent="0.2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12.75" customHeight="1" x14ac:dyDescent="0.2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12.75" customHeight="1" x14ac:dyDescent="0.2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12.75" customHeight="1" x14ac:dyDescent="0.2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12.75" customHeight="1" x14ac:dyDescent="0.2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12.75" customHeight="1" x14ac:dyDescent="0.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12.75" customHeight="1" x14ac:dyDescent="0.2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12.75" customHeight="1" x14ac:dyDescent="0.2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12.75" customHeight="1" x14ac:dyDescent="0.2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12.75" customHeight="1" x14ac:dyDescent="0.2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12.75" customHeight="1" x14ac:dyDescent="0.2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12.75" customHeight="1" x14ac:dyDescent="0.2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12.75" customHeight="1" x14ac:dyDescent="0.2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12.75" customHeight="1" x14ac:dyDescent="0.2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12.75" customHeight="1" x14ac:dyDescent="0.2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12.75" customHeight="1" x14ac:dyDescent="0.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12.75" customHeight="1" x14ac:dyDescent="0.2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12.75" customHeight="1" x14ac:dyDescent="0.2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12.75" customHeight="1" x14ac:dyDescent="0.2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12.75" customHeight="1" x14ac:dyDescent="0.2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12.75" customHeight="1" x14ac:dyDescent="0.2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12.75" customHeight="1" x14ac:dyDescent="0.2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12.75" customHeight="1" x14ac:dyDescent="0.2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12.75" customHeight="1" x14ac:dyDescent="0.2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12.75" customHeight="1" x14ac:dyDescent="0.2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12.75" customHeight="1" x14ac:dyDescent="0.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12.75" customHeight="1" x14ac:dyDescent="0.2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12.75" customHeight="1" x14ac:dyDescent="0.2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12.75" customHeight="1" x14ac:dyDescent="0.2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12.75" customHeight="1" x14ac:dyDescent="0.2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12.75" customHeight="1" x14ac:dyDescent="0.2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12.75" customHeight="1" x14ac:dyDescent="0.2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12.75" customHeight="1" x14ac:dyDescent="0.2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12.75" customHeight="1" x14ac:dyDescent="0.2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12.75" customHeight="1" x14ac:dyDescent="0.2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12.75" customHeight="1" x14ac:dyDescent="0.2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12.75" customHeight="1" x14ac:dyDescent="0.2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12.75" customHeight="1" x14ac:dyDescent="0.2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12.75" customHeight="1" x14ac:dyDescent="0.2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12.75" customHeight="1" x14ac:dyDescent="0.2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12.75" customHeight="1" x14ac:dyDescent="0.2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12.75" customHeight="1" x14ac:dyDescent="0.2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12.75" customHeight="1" x14ac:dyDescent="0.2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12.75" customHeight="1" x14ac:dyDescent="0.2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12.75" customHeight="1" x14ac:dyDescent="0.2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12.75" customHeight="1" x14ac:dyDescent="0.2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12.75" customHeight="1" x14ac:dyDescent="0.2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12.75" customHeight="1" x14ac:dyDescent="0.2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12.75" customHeight="1" x14ac:dyDescent="0.2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12.75" customHeight="1" x14ac:dyDescent="0.2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12.75" customHeight="1" x14ac:dyDescent="0.2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12.75" customHeight="1" x14ac:dyDescent="0.2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12.75" customHeight="1" x14ac:dyDescent="0.2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12.75" customHeight="1" x14ac:dyDescent="0.2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12.75" customHeight="1" x14ac:dyDescent="0.2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12.75" customHeight="1" x14ac:dyDescent="0.2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12.75" customHeight="1" x14ac:dyDescent="0.2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12.75" customHeight="1" x14ac:dyDescent="0.2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12.75" customHeight="1" x14ac:dyDescent="0.2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12.75" customHeight="1" x14ac:dyDescent="0.2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12.75" customHeight="1" x14ac:dyDescent="0.2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12.75" customHeight="1" x14ac:dyDescent="0.2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12.75" customHeight="1" x14ac:dyDescent="0.2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12.75" customHeight="1" x14ac:dyDescent="0.2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12.75" customHeight="1" x14ac:dyDescent="0.2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12.75" customHeight="1" x14ac:dyDescent="0.2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12.75" customHeight="1" x14ac:dyDescent="0.2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12.75" customHeight="1" x14ac:dyDescent="0.2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12.75" customHeight="1" x14ac:dyDescent="0.2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12.75" customHeight="1" x14ac:dyDescent="0.2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12.75" customHeight="1" x14ac:dyDescent="0.2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12.75" customHeight="1" x14ac:dyDescent="0.2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12.75" customHeight="1" x14ac:dyDescent="0.2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12.75" customHeight="1" x14ac:dyDescent="0.2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12.75" customHeight="1" x14ac:dyDescent="0.2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12.75" customHeight="1" x14ac:dyDescent="0.2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12.75" customHeight="1" x14ac:dyDescent="0.2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12.75" customHeight="1" x14ac:dyDescent="0.2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12.75" customHeight="1" x14ac:dyDescent="0.2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12.75" customHeight="1" x14ac:dyDescent="0.2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12.75" customHeight="1" x14ac:dyDescent="0.2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12.75" customHeight="1" x14ac:dyDescent="0.2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12.75" customHeight="1" x14ac:dyDescent="0.2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12.75" customHeight="1" x14ac:dyDescent="0.2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12.75" customHeight="1" x14ac:dyDescent="0.2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12.75" customHeight="1" x14ac:dyDescent="0.2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12.75" customHeight="1" x14ac:dyDescent="0.2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12.75" customHeight="1" x14ac:dyDescent="0.2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12.75" customHeight="1" x14ac:dyDescent="0.2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12.75" customHeight="1" x14ac:dyDescent="0.2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12.75" customHeight="1" x14ac:dyDescent="0.2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12.75" customHeight="1" x14ac:dyDescent="0.2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12.75" customHeight="1" x14ac:dyDescent="0.2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12.75" customHeight="1" x14ac:dyDescent="0.2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12.75" customHeight="1" x14ac:dyDescent="0.2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12.75" customHeight="1" x14ac:dyDescent="0.2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12.75" customHeight="1" x14ac:dyDescent="0.2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12.75" customHeight="1" x14ac:dyDescent="0.2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12.75" customHeight="1" x14ac:dyDescent="0.2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12.75" customHeight="1" x14ac:dyDescent="0.2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12.75" customHeight="1" x14ac:dyDescent="0.2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12.75" customHeight="1" x14ac:dyDescent="0.2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12.75" customHeight="1" x14ac:dyDescent="0.2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12.75" customHeight="1" x14ac:dyDescent="0.2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12.75" customHeight="1" x14ac:dyDescent="0.2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12.75" customHeight="1" x14ac:dyDescent="0.2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12.75" customHeight="1" x14ac:dyDescent="0.2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12.75" customHeight="1" x14ac:dyDescent="0.2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12.75" customHeight="1" x14ac:dyDescent="0.2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12.75" customHeight="1" x14ac:dyDescent="0.2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12.75" customHeight="1" x14ac:dyDescent="0.2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12.75" customHeight="1" x14ac:dyDescent="0.2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12.75" customHeight="1" x14ac:dyDescent="0.2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12.75" customHeight="1" x14ac:dyDescent="0.2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12.75" customHeight="1" x14ac:dyDescent="0.2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12.75" customHeight="1" x14ac:dyDescent="0.2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12.75" customHeight="1" x14ac:dyDescent="0.2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12.75" customHeight="1" x14ac:dyDescent="0.2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12.75" customHeight="1" x14ac:dyDescent="0.2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12.75" customHeight="1" x14ac:dyDescent="0.2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12.75" customHeight="1" x14ac:dyDescent="0.2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12.75" customHeight="1" x14ac:dyDescent="0.2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12.75" customHeight="1" x14ac:dyDescent="0.2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12.75" customHeight="1" x14ac:dyDescent="0.2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12.75" customHeight="1" x14ac:dyDescent="0.2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12.75" customHeight="1" x14ac:dyDescent="0.2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12.75" customHeight="1" x14ac:dyDescent="0.2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12.75" customHeight="1" x14ac:dyDescent="0.2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12.75" customHeight="1" x14ac:dyDescent="0.2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12.75" customHeight="1" x14ac:dyDescent="0.2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12.75" customHeight="1" x14ac:dyDescent="0.2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12.75" customHeight="1" x14ac:dyDescent="0.2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12.75" customHeight="1" x14ac:dyDescent="0.2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12.75" customHeight="1" x14ac:dyDescent="0.2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12.75" customHeight="1" x14ac:dyDescent="0.2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12.75" customHeight="1" x14ac:dyDescent="0.2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12.75" customHeight="1" x14ac:dyDescent="0.2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12.75" customHeight="1" x14ac:dyDescent="0.2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12.75" customHeight="1" x14ac:dyDescent="0.2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12.75" customHeight="1" x14ac:dyDescent="0.2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12.75" customHeight="1" x14ac:dyDescent="0.2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12.75" customHeight="1" x14ac:dyDescent="0.2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12.75" customHeight="1" x14ac:dyDescent="0.2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12.75" customHeight="1" x14ac:dyDescent="0.2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12.75" customHeight="1" x14ac:dyDescent="0.2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12.75" customHeight="1" x14ac:dyDescent="0.2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12.75" customHeight="1" x14ac:dyDescent="0.2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12.75" customHeight="1" x14ac:dyDescent="0.2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12.75" customHeight="1" x14ac:dyDescent="0.2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12.75" customHeight="1" x14ac:dyDescent="0.2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12.75" customHeight="1" x14ac:dyDescent="0.2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12.75" customHeight="1" x14ac:dyDescent="0.2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12.7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12.7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12.7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12.7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12.7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12.7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12.7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12.7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12.7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12.7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12.7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12.7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12.7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12.7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12.7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12.7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12.7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12.7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12.7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12.7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12.7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12.7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12.7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12.7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12.7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12.7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12.7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12.7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12.7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12.7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12.7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12.7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12.7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12.7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12.7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12.7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12.7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12.7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12.7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12.7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12.7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12.7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2.7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12.7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12.7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12.7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12.7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12.7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12.7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12.7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12.7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12.7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12.7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12.7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12.7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12.7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12.7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12.7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12.7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12.7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12.7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12.7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12.7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12.7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12.7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12.7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12.7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12.7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12.7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12.7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12.7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12.7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12.7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12.7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12.7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12.7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12.7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12.7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12.7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12.7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12.7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12.7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12.7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12.7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12.7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12.7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12.7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12.7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12.7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12.7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12.7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12.7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12.7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12.7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12.7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12.7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12.7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12.7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12.7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12.7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12.7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12.7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12.7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12.7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12.7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12.7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12.7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12.7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12.7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12.7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12.7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12.7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12.7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12.7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12.7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12.7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12.7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12.7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12.7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12.7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12.7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12.7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12.7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12.7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12.7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12.7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12.7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12.7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12.7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12.7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12.7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12.7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12.7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12.7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12.7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12.7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12.7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12.7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12.7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12.7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12.7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12.7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12.7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12.7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12.7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12.7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12.7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12.7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12.7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12.7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12.7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12.7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12.7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12.7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12.7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12.7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12.7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12.7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12.7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12.7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12.7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12.7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12.7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12.7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12.7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12.7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12.7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12.7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12.7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12.7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12.7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12.7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12.7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12.7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12.7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12.7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12.7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12.7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12.7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12.7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12.7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12.7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12.7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12.7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12.7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12.7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12.7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12.7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12.7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12.7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12.7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12.7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12.7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12.7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12.7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12.7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12.7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12.7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12.7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12.7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12.7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12.7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12.7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12.7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12.7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12.7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12.7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12.7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12.7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12.7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12.7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12.7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12.7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12.7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12.7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12.7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12.7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12.7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12.7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12.7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12.7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12.7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12.7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12.7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12.7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12.7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12.7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12.7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12.7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12.7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12.7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12.7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12.7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12.7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12.7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12.7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12.7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12.7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12.7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12.7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12.7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12.7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12.7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12.7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12.7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12.7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12.7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12.7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12.7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12.7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12.7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12.7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12.7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12.7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12.7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12.7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12.7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12.7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12.7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12.7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12.7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12.7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12.7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12.7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12.7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12.7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12.7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12.7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12.7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12.7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12.7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12.7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12.7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12.7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12.7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12.7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12.7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12.7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12.7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12.7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12.7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12.7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12.7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12.7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12.7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12.7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12.7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12.7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12.7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12.7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12.7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12.7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12.7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12.7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12.7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12.7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12.7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12.7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12.7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12.7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12.7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12.7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12.7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12.7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12.7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12.7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12.7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12.7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12.7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12.7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12.7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12.7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12.7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12.7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12.7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12.7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12.7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12.7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12.7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12.7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12.7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12.7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12.7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12.7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12.7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12.7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12.7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12.7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12.7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12.7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12.7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12.7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12.7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12.7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12.7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12.7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12.7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12.7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12.7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12.7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12.7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12.7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12.7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12.7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12.7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12.7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12.7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12.7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12.7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12.7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12.7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12.7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12.7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12.7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12.7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12.7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12.7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12.7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12.7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12.7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12.7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12.7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12.7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12.7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12.7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12.7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12.7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12.7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12.7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12.7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12.7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12.7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12.7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12.7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12.7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12.7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12.7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12.7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12.7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12.7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12.7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12.7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12.7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12.7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12.7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12.7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12.7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12.7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12.7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12.7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12.7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12.7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12.7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12.7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12.7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12.7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12.7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12.7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12.7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12.7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12.7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12.7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12.7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12.7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12.7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12.7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12.7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12.7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12.7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12.7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12.7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12.7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12.7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12.7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12.7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12.7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12.7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12.7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12.7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 ht="12.7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 ht="12.7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 ht="12.7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  <row r="1001" spans="1:26" ht="12.7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</row>
    <row r="1002" spans="1:26" ht="12.7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</row>
    <row r="1003" spans="1:26" ht="12.7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</row>
    <row r="1004" spans="1:26" ht="12.7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</row>
    <row r="1005" spans="1:26" ht="12.7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</row>
    <row r="1006" spans="1:26" ht="12.7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</row>
    <row r="1007" spans="1:26" ht="12.7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37"/>
      <c r="J1007" s="37"/>
      <c r="K1007" s="37"/>
      <c r="L1007" s="37"/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</row>
    <row r="1008" spans="1:26" ht="12.7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37"/>
      <c r="J1008" s="37"/>
      <c r="K1008" s="37"/>
      <c r="L1008" s="37"/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</row>
  </sheetData>
  <sheetProtection sheet="1" objects="1" scenarios="1" selectLockedCells="1" selectUnlockedCells="1"/>
  <mergeCells count="4">
    <mergeCell ref="B3:F3"/>
    <mergeCell ref="B10:F10"/>
    <mergeCell ref="B16:F16"/>
    <mergeCell ref="B22:C22"/>
  </mergeCells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Bewertung von Angeboten</vt:lpstr>
      <vt:lpstr>Beispielrechnungen</vt:lpstr>
      <vt:lpstr>Beispiel Lebenszykluskosten Tra</vt:lpstr>
      <vt:lpstr>Erläuterungen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Gröger</dc:creator>
  <cp:lastModifiedBy>Henrieta Winklhofer</cp:lastModifiedBy>
  <dcterms:created xsi:type="dcterms:W3CDTF">2013-05-23T07:01:58Z</dcterms:created>
  <dcterms:modified xsi:type="dcterms:W3CDTF">2026-04-27T08:48:05Z</dcterms:modified>
</cp:coreProperties>
</file>